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a.polo1.ad.unipi.it\Dipint\Share\Area Didattica\CONVENZIONI\"/>
    </mc:Choice>
  </mc:AlternateContent>
  <bookViews>
    <workbookView xWindow="0" yWindow="0" windowWidth="13350" windowHeight="8760" activeTab="10"/>
  </bookViews>
  <sheets>
    <sheet name="CNA" sheetId="1" r:id="rId1"/>
    <sheet name="CONI" sheetId="2" r:id="rId2"/>
    <sheet name="FIPAV" sheetId="11" r:id="rId3"/>
    <sheet name="ASI" sheetId="3" r:id="rId4"/>
    <sheet name="FIDAL" sheetId="4" r:id="rId5"/>
    <sheet name="CSI" sheetId="5" r:id="rId6"/>
    <sheet name="FIT" sheetId="6" r:id="rId7"/>
    <sheet name="FIN" sheetId="7" r:id="rId8"/>
    <sheet name="ENDAS" sheetId="8" r:id="rId9"/>
    <sheet name="UISP" sheetId="10" r:id="rId10"/>
    <sheet name="FIGC" sheetId="9" r:id="rId11"/>
    <sheet name="CONFCOM" sheetId="12" r:id="rId12"/>
  </sheets>
  <calcPr calcId="162913"/>
</workbook>
</file>

<file path=xl/calcChain.xml><?xml version="1.0" encoding="utf-8"?>
<calcChain xmlns="http://schemas.openxmlformats.org/spreadsheetml/2006/main">
  <c r="E4" i="8" l="1"/>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11" i="5"/>
  <c r="E10" i="5"/>
  <c r="E9" i="5"/>
  <c r="E8" i="5"/>
  <c r="E7" i="5"/>
  <c r="E6" i="5"/>
  <c r="E5" i="5"/>
  <c r="E4" i="5"/>
  <c r="E3" i="5"/>
  <c r="E29" i="1"/>
  <c r="E24" i="1"/>
  <c r="E23" i="1"/>
  <c r="E22" i="1"/>
  <c r="E21" i="1"/>
  <c r="E20" i="1"/>
  <c r="E19" i="1"/>
  <c r="E18" i="1"/>
  <c r="E17" i="1"/>
  <c r="E16" i="1"/>
  <c r="E15" i="1"/>
  <c r="E13" i="1"/>
  <c r="E12" i="1"/>
  <c r="E11" i="1"/>
  <c r="E10" i="1"/>
  <c r="E9" i="1"/>
  <c r="E8" i="1"/>
  <c r="E7" i="1"/>
  <c r="E6" i="1"/>
  <c r="E5" i="1"/>
  <c r="E4" i="1"/>
  <c r="E3" i="1"/>
</calcChain>
</file>

<file path=xl/sharedStrings.xml><?xml version="1.0" encoding="utf-8"?>
<sst xmlns="http://schemas.openxmlformats.org/spreadsheetml/2006/main" count="1444" uniqueCount="1220">
  <si>
    <t>LISTA PALESTRE E STRUTTURE AFFILIATE ALLA CNA</t>
  </si>
  <si>
    <t>nome</t>
  </si>
  <si>
    <t>indirizzo</t>
  </si>
  <si>
    <t>città</t>
  </si>
  <si>
    <t>LISTA STRUTTURE AFFILIATE AL CSI</t>
  </si>
  <si>
    <t>tel.</t>
  </si>
  <si>
    <t>mail</t>
  </si>
  <si>
    <t>tutor</t>
  </si>
  <si>
    <t>LISTA PALESTRE E STRUTTURE AFFILIATE ALLA FIDAL</t>
  </si>
  <si>
    <t>azienda</t>
  </si>
  <si>
    <t>Elenco Società affiliate alla Federazione Italiana Nuoto della zona costiera Toscana</t>
  </si>
  <si>
    <t>LISTA STRUTTURE AFFILIATE ALL'ENDAS</t>
  </si>
  <si>
    <t>LISTA STRUTTURE AFFILIATE ALLA FIGC</t>
  </si>
  <si>
    <t>discipline/descrizione</t>
  </si>
  <si>
    <t>CSI ASD</t>
  </si>
  <si>
    <t>Gemini sporting club</t>
  </si>
  <si>
    <t>Armando Picchi Calcio srl</t>
  </si>
  <si>
    <t>Via O. Chiesa, 66</t>
  </si>
  <si>
    <t>Livorno</t>
  </si>
  <si>
    <t>0586-864141</t>
  </si>
  <si>
    <t>Località</t>
  </si>
  <si>
    <t>Via Cisanello, 4</t>
  </si>
  <si>
    <t>Pisa</t>
  </si>
  <si>
    <t>050-571366</t>
  </si>
  <si>
    <t>Giulio Antonini</t>
  </si>
  <si>
    <t>Centro Salus SNC</t>
  </si>
  <si>
    <t>Via Francesca sud, 111</t>
  </si>
  <si>
    <t>Santa Croce sull'Arno (PI)</t>
  </si>
  <si>
    <t>0571-34484</t>
  </si>
  <si>
    <t>società polisportiva; organizzazione e gestione sia tecnica che amministrativo-contabile delle attività sportive</t>
  </si>
  <si>
    <t>G.S. Bellaria Cappuccini</t>
  </si>
  <si>
    <t>Via Diaz, 35</t>
  </si>
  <si>
    <t>Pontedera (PI)</t>
  </si>
  <si>
    <t>0587-291102</t>
  </si>
  <si>
    <t>Giovanni Bonocore</t>
  </si>
  <si>
    <t>calcio, calcio a 5 e a 7, pallavolo, pallacanestro</t>
  </si>
  <si>
    <t>Centro Pandolfi srl</t>
  </si>
  <si>
    <t>Progetto Sport ASD</t>
  </si>
  <si>
    <t>ATL. SESTINI</t>
  </si>
  <si>
    <t>Via Sacco e Vanzetti, 26</t>
  </si>
  <si>
    <t>Via Vittorio Veneto, 103/b</t>
  </si>
  <si>
    <t>Cenaia (PI)</t>
  </si>
  <si>
    <t>0587-52539</t>
  </si>
  <si>
    <t>050-642136</t>
  </si>
  <si>
    <t>attività ludico-motoria, attività sportiva ludica, nuoto</t>
  </si>
  <si>
    <t>Circolo sportivo studentesco "Matteotti"</t>
  </si>
  <si>
    <t>Via Garibaldi, 194</t>
  </si>
  <si>
    <t>Simonetta Tamberi</t>
  </si>
  <si>
    <t>ASD Millenium</t>
  </si>
  <si>
    <t>Via Tosco Romagnola, 1068</t>
  </si>
  <si>
    <t>San Frediano a Settimo (PI)</t>
  </si>
  <si>
    <t>050-742277</t>
  </si>
  <si>
    <t>Marco Moranti</t>
  </si>
  <si>
    <t>Palestra il Tempio</t>
  </si>
  <si>
    <t>Via Nazionale, 150</t>
  </si>
  <si>
    <t>Aulla (MS)</t>
  </si>
  <si>
    <t>0187-420964</t>
  </si>
  <si>
    <t xml:space="preserve">ASD Athletic Center </t>
  </si>
  <si>
    <t>atletica leggera, badmington, bowling, calcio a 5, ciclismo</t>
  </si>
  <si>
    <t>Claide Parenti</t>
  </si>
  <si>
    <t>San Piero a Grado Fratres</t>
  </si>
  <si>
    <t>Via Livornese, 756 c/o ACLI</t>
  </si>
  <si>
    <t>Body Center Società Sportiva Dilettantistica a.r.l.</t>
  </si>
  <si>
    <t>349-8409824</t>
  </si>
  <si>
    <t>Via Corridoni, 110</t>
  </si>
  <si>
    <t>050-500029</t>
  </si>
  <si>
    <t>atletica leggera, ginnastica, pallavolo</t>
  </si>
  <si>
    <t>ASD Le Torri</t>
  </si>
  <si>
    <t>Via delle Orchidee, 44</t>
  </si>
  <si>
    <t>Tirrenia (PI)</t>
  </si>
  <si>
    <t>338-6705875</t>
  </si>
  <si>
    <t>Francesco Marrotta, Pietro Traina</t>
  </si>
  <si>
    <t>Palestra Versilia Squash s.s.d.a r.l.</t>
  </si>
  <si>
    <t>Via Dei Calzolai, 5/7</t>
  </si>
  <si>
    <t>Capezzano Pianore (LU)</t>
  </si>
  <si>
    <t>0584-969600</t>
  </si>
  <si>
    <t>telefono</t>
  </si>
  <si>
    <t>fax</t>
  </si>
  <si>
    <t>C.T. Giotto</t>
  </si>
  <si>
    <t>nuoto</t>
  </si>
  <si>
    <t>Circolo parrocchiale Virtus Uliveto</t>
  </si>
  <si>
    <t>Via XX settembre, 24</t>
  </si>
  <si>
    <t>Palestra Piramide</t>
  </si>
  <si>
    <t>Uliveto T. (PI)</t>
  </si>
  <si>
    <t>329-650631</t>
  </si>
  <si>
    <t>Via S.Barbara, 2</t>
  </si>
  <si>
    <t>Cecina - Livorno</t>
  </si>
  <si>
    <t>0586/684309 347/1287607</t>
  </si>
  <si>
    <t>ginnastica artistica</t>
  </si>
  <si>
    <t>ASD Nordic Walking</t>
  </si>
  <si>
    <t>Via G. March, 20</t>
  </si>
  <si>
    <t>Via Lorenzo Viani</t>
  </si>
  <si>
    <t>339-2616951, tel./fax 0586-896515</t>
  </si>
  <si>
    <t>52100 - Arezzo</t>
  </si>
  <si>
    <t>Marco Giambastiani, Matteo Ravecca, Alessia Bucchi, Sandra Lucchesi</t>
  </si>
  <si>
    <t>0575/357542</t>
  </si>
  <si>
    <t>0575/405389</t>
  </si>
  <si>
    <t>Ass. Sp. Dilettantistica Versilia Squash il nuovo mondo</t>
  </si>
  <si>
    <t>C.T. Siena</t>
  </si>
  <si>
    <t>Via Emilia, 41</t>
  </si>
  <si>
    <t xml:space="preserve"> 53100 - Siena</t>
  </si>
  <si>
    <t>0577/331382</t>
  </si>
  <si>
    <t>0577/334039</t>
  </si>
  <si>
    <t>T.C. Poggibonsi</t>
  </si>
  <si>
    <t>Nordic Walking</t>
  </si>
  <si>
    <t>Via Marmolada - stadio</t>
  </si>
  <si>
    <t>53036 - Poggibonsi (SI)</t>
  </si>
  <si>
    <t>ABC Sport Pisa ssd a r.l.</t>
  </si>
  <si>
    <t>0577/933422</t>
  </si>
  <si>
    <t>0577/1503005</t>
  </si>
  <si>
    <t>T.C. Prato</t>
  </si>
  <si>
    <t>Via Firenze, 95</t>
  </si>
  <si>
    <t>59100 - Prato</t>
  </si>
  <si>
    <t>0574/591916</t>
  </si>
  <si>
    <t>Giorgia Silvestri</t>
  </si>
  <si>
    <t>News Life snc</t>
  </si>
  <si>
    <t>Cia G. Rossa, 65</t>
  </si>
  <si>
    <t>ASD Polisportiva GEMINI</t>
  </si>
  <si>
    <t>Rosignano M. (LI)</t>
  </si>
  <si>
    <t>Via Oratoio, 176</t>
  </si>
  <si>
    <t>349-8550996</t>
  </si>
  <si>
    <t>0586-794487</t>
  </si>
  <si>
    <t>marco_scann@yahoo.it</t>
  </si>
  <si>
    <t>Alberto Dodoli (pesistica-nuoto)</t>
  </si>
  <si>
    <t>Palestra "Suit 48"</t>
  </si>
  <si>
    <t>Laura Sardi, Sabrina Lorenzini</t>
  </si>
  <si>
    <t>Ass. Sportiva Dilett. Gymnic Club Nuoto</t>
  </si>
  <si>
    <t>Via delle Tagliate, 61</t>
  </si>
  <si>
    <t>San Donato (LU)</t>
  </si>
  <si>
    <t>0583-584800</t>
  </si>
  <si>
    <t>Junior C.T. Livorno</t>
  </si>
  <si>
    <t>Via dei Pensieri, 50</t>
  </si>
  <si>
    <t>57100 - Livorno</t>
  </si>
  <si>
    <t>0586/504218</t>
  </si>
  <si>
    <t>T.C. Livorno</t>
  </si>
  <si>
    <t>Via G. Pietri, 7</t>
  </si>
  <si>
    <t>57128 - Livorno</t>
  </si>
  <si>
    <t>0586/803311</t>
  </si>
  <si>
    <t>0586/814689</t>
  </si>
  <si>
    <t>Coop Tennis Livorno</t>
  </si>
  <si>
    <t>Via Silvestro Lega, 6</t>
  </si>
  <si>
    <t>0586/509329</t>
  </si>
  <si>
    <t>C.T. Firenze</t>
  </si>
  <si>
    <t>Viale del Visarno, 1</t>
  </si>
  <si>
    <t>50144 - Firenze</t>
  </si>
  <si>
    <t>055/332651</t>
  </si>
  <si>
    <t>Massimiliano Bacci, Alessio Taralli</t>
  </si>
  <si>
    <t>Match Ball FI CC</t>
  </si>
  <si>
    <t>Via Giordano Bruno, 46/48</t>
  </si>
  <si>
    <t>Via via Massa, 40</t>
  </si>
  <si>
    <t>Atlanta di Casarosa Elena</t>
  </si>
  <si>
    <t>50012 - Bagno a Ripoli (FI)</t>
  </si>
  <si>
    <t>050 49880</t>
  </si>
  <si>
    <t>Via Tosco Romagnola, 220</t>
  </si>
  <si>
    <t>055/631572</t>
  </si>
  <si>
    <t>Cascina (PI)</t>
  </si>
  <si>
    <t>050-701390</t>
  </si>
  <si>
    <t>La Fiorita T.C.</t>
  </si>
  <si>
    <t>Via A. Gemmi, 2</t>
  </si>
  <si>
    <t>50010 - Badia a Settimo (FI)</t>
  </si>
  <si>
    <t>055/790336</t>
  </si>
  <si>
    <t>T.C. Pistoia</t>
  </si>
  <si>
    <t>Via delle Olimpiadi, 3/A</t>
  </si>
  <si>
    <t>51100 - Pistoia</t>
  </si>
  <si>
    <t>0573/20286</t>
  </si>
  <si>
    <t>S.C. Montecatini</t>
  </si>
  <si>
    <t>Via Ponte dei bari, 200</t>
  </si>
  <si>
    <t>51016 - Montecatini Terme e Tettuccio (PT)</t>
  </si>
  <si>
    <t>AEFIT Soc sportiva dilett. a r.l. - Smile Health Club (fitness e posturale) Studio Live Dance Academy (scuola di danza professionale)</t>
  </si>
  <si>
    <t>Via La Marmora, 2</t>
  </si>
  <si>
    <t>0586-210131</t>
  </si>
  <si>
    <t>calcio, ginnastica, giochi motori, nuoto pallacanestro, attività polisportiva, pallavolo</t>
  </si>
  <si>
    <t>info@smilehealthclub.it, antonella@mystudiolive.it</t>
  </si>
  <si>
    <t>Antonella Filippi</t>
  </si>
  <si>
    <t>Studio y pilates ass. sport. Dilett.</t>
  </si>
  <si>
    <t>ASD Ginnastica Artistica "Cav.Vittorio Martini"</t>
  </si>
  <si>
    <t>Via Carducci, 13</t>
  </si>
  <si>
    <t>La Fontina - Ghezzano - S.Giuliano T. (PI)</t>
  </si>
  <si>
    <t>050-879647</t>
  </si>
  <si>
    <t>0572/767587</t>
  </si>
  <si>
    <t>ASD Punto Fitness Ass. Dilett.</t>
  </si>
  <si>
    <t>0572/767688</t>
  </si>
  <si>
    <t>Via Stadio, 21/b</t>
  </si>
  <si>
    <t>Polizia Municipale Carrara</t>
  </si>
  <si>
    <t>Camaiore (LU)</t>
  </si>
  <si>
    <t>Viale XX Settembre, 284</t>
  </si>
  <si>
    <t>0584-984063</t>
  </si>
  <si>
    <t>54036 - Marina di Carrara (MS)</t>
  </si>
  <si>
    <t>0585/856309</t>
  </si>
  <si>
    <t>T.C. Pisa</t>
  </si>
  <si>
    <t>Piazzale del Sport, 7</t>
  </si>
  <si>
    <t>56100 - Pisa (PI)</t>
  </si>
  <si>
    <t>050/530313</t>
  </si>
  <si>
    <t>C.T. Lucca</t>
  </si>
  <si>
    <t>Via del cimitero XXIII, 770</t>
  </si>
  <si>
    <t>55057 - Pontetetto Vicopelago (LU)</t>
  </si>
  <si>
    <t>0583/378159</t>
  </si>
  <si>
    <t>C.T. Grosseto</t>
  </si>
  <si>
    <t>B2K Balena 2000 sas</t>
  </si>
  <si>
    <t>Via Modena</t>
  </si>
  <si>
    <t>Viareggio (LU)</t>
  </si>
  <si>
    <t>0584-44045</t>
  </si>
  <si>
    <t>Navacchio (PI)</t>
  </si>
  <si>
    <t>050 760236</t>
  </si>
  <si>
    <t>patrizias59@gmail.com</t>
  </si>
  <si>
    <t>My Gym ssd a r.l.</t>
  </si>
  <si>
    <t>Via Giulio Guelfi, 149</t>
  </si>
  <si>
    <t>050-776802</t>
  </si>
  <si>
    <t>Via Cimabue, 80</t>
  </si>
  <si>
    <t>58100 - Grosseto</t>
  </si>
  <si>
    <t>0564-493162</t>
  </si>
  <si>
    <t>Green Planet ASD Ass. Dilett.</t>
  </si>
  <si>
    <t>C.T.Pontedera A.S.D.</t>
  </si>
  <si>
    <t>Via Capponi, 19</t>
  </si>
  <si>
    <t>Club Airone s.r.l. Soc. Sport. Dilett.</t>
  </si>
  <si>
    <t>Via Giro delle Mura sud, 3</t>
  </si>
  <si>
    <t>Empoli (FI)</t>
  </si>
  <si>
    <t>0571-591291</t>
  </si>
  <si>
    <t>Body mind Soc. Sport. Dilett.</t>
  </si>
  <si>
    <t>Via Romana, 205, loc. Gossi</t>
  </si>
  <si>
    <t>Massa</t>
  </si>
  <si>
    <t>Montecarlo (LU)</t>
  </si>
  <si>
    <t>0583-278656</t>
  </si>
  <si>
    <t>Enjoy Fitness ASD Ass. Dilett.</t>
  </si>
  <si>
    <t>Via Aurelia sud, 24</t>
  </si>
  <si>
    <t>Pietrasanta (LU)</t>
  </si>
  <si>
    <t>0584-283245</t>
  </si>
  <si>
    <t>Tycos fitness Center srl</t>
  </si>
  <si>
    <t>sede legale: P.zza Garibaldi, 24 / sede Operativa: Via Grecia, 3</t>
  </si>
  <si>
    <t>Pontedera (PI) / Cascina (PI)</t>
  </si>
  <si>
    <t>0587-53456 / 050-710230</t>
  </si>
  <si>
    <t>Palestra Health &amp; Fitness</t>
  </si>
  <si>
    <t>Via G. Duchini, 80</t>
  </si>
  <si>
    <t>Montramito - Massarosa (LU)</t>
  </si>
  <si>
    <t>0584-46833</t>
  </si>
  <si>
    <t>Società affiliata FIN</t>
  </si>
  <si>
    <t>email</t>
  </si>
  <si>
    <t>A.S.D. Heavy work</t>
  </si>
  <si>
    <t>V.le Zaccagna, 16</t>
  </si>
  <si>
    <t>Carrara (MS)</t>
  </si>
  <si>
    <t>393 9083527</t>
  </si>
  <si>
    <t xml:space="preserve">Fitness Funzionale, Arti Marziali, Centro ufficiale FKS Toscana, di Kickboxing - k1, Krav Maga, Fitboxe, Thay Boxe, Danza Aerea, Spinning, Step, Met, Sala Pesi </t>
  </si>
  <si>
    <t>Stay fit S.S.D. a.r.l.</t>
  </si>
  <si>
    <t>Via Campo d'Appio, 33</t>
  </si>
  <si>
    <t>0585 851320</t>
  </si>
  <si>
    <t>0586 508229</t>
  </si>
  <si>
    <t>apicchicalcio@virgilio.it</t>
  </si>
  <si>
    <t>Body tonic, pilates, corpo libero, fit boxe, spinning, danza moderna, hip hop, ginnastica dolce, muscle definition, kettlebells, yolates,  Muay Thai, Ving Tsun, A.F.A., Difesa personale, Zumba kids, Body Pump, GAG, Stretching-flexibility, Body Condition</t>
  </si>
  <si>
    <t>A.S.D. G.M. G.M.</t>
  </si>
  <si>
    <t>Viale Monzoni, 24</t>
  </si>
  <si>
    <t>INTEGRAZIONI</t>
  </si>
  <si>
    <t>Cecina</t>
  </si>
  <si>
    <t>ALGA ETRUSCATLETICA</t>
  </si>
  <si>
    <t>Via Montevisi 149</t>
  </si>
  <si>
    <t>56025 Pontedera (PI)</t>
  </si>
  <si>
    <t>ATL.SANGIOVANNESE 1967</t>
  </si>
  <si>
    <t>POL. RINASCITA MONTEVARCHI</t>
  </si>
  <si>
    <t>U. P.POLICIANO AREZZO ATLETICA</t>
  </si>
  <si>
    <t>PODISTICA IL CAMPINO</t>
  </si>
  <si>
    <t>ATLETICA AVIS SANSEPOLCRO</t>
  </si>
  <si>
    <t>ASSI GIGLIO ROSSO FIRENZE</t>
  </si>
  <si>
    <t>ATLETICA FIRENZE MARATHON S.S.</t>
  </si>
  <si>
    <t>G.S.IL FIORINO</t>
  </si>
  <si>
    <t>GS ATL. SIGNA</t>
  </si>
  <si>
    <t>TOSCANA ATL.EMPOLI NISSAN</t>
  </si>
  <si>
    <t>PROSPORT ATL. FIRENZE</t>
  </si>
  <si>
    <t>A.S.N.ATLETICA LASTRA</t>
  </si>
  <si>
    <t>ATL. SESTESE FEMMINILE</t>
  </si>
  <si>
    <t>TOSCANA ATLETICA</t>
  </si>
  <si>
    <t>ATL. CASTELLO</t>
  </si>
  <si>
    <t>ATL. CALENZANO</t>
  </si>
  <si>
    <t>G.S. PIEVE A RIPOLI</t>
  </si>
  <si>
    <t>G.S. MAIANO</t>
  </si>
  <si>
    <t>A.S. ATL. VINCI</t>
  </si>
  <si>
    <t>Scomparini Patrizia</t>
  </si>
  <si>
    <t>ATLETICA FUTURA A.S.D.</t>
  </si>
  <si>
    <t>A.S.D. ATL. MARCIATORI MUGELLO</t>
  </si>
  <si>
    <t>POL. DIL. OMEGA.COM</t>
  </si>
  <si>
    <t>POLISPORTIVA ATLETICA I'GIGLIO</t>
  </si>
  <si>
    <t>PALESTRA EQUINOX</t>
  </si>
  <si>
    <t>ASD ACSI ATLETICA MONTELUPO</t>
  </si>
  <si>
    <t>A.S.D. RUNNERS BARBERINO</t>
  </si>
  <si>
    <t>COOPERATIVA SPORTIVA DILETTANT</t>
  </si>
  <si>
    <t>ATL.GROSSETO BANCA D .MAREMMA</t>
  </si>
  <si>
    <t>ATL. CASTIGLIONESE</t>
  </si>
  <si>
    <t>ATL.FOLLONICA</t>
  </si>
  <si>
    <t>ATL LIBERTAS RUNNERS LIVORNO</t>
  </si>
  <si>
    <t>ATLETICA LIVORNO</t>
  </si>
  <si>
    <t>C.S. ACCADEMIA NAVALE LIVORNO</t>
  </si>
  <si>
    <t xml:space="preserve">Via delle tagliate </t>
  </si>
  <si>
    <t>CENTRO ATLETICA PIOMBINO</t>
  </si>
  <si>
    <t>PROMOSPORT GS ITALIA</t>
  </si>
  <si>
    <t>PODISTI LIVORNESI</t>
  </si>
  <si>
    <t>Francesco Donarini (Pesistica)</t>
  </si>
  <si>
    <t>New Fitness</t>
  </si>
  <si>
    <t>Via Bologna, 5</t>
  </si>
  <si>
    <t>Collesalvetti (LI)</t>
  </si>
  <si>
    <t>0586 964367</t>
  </si>
  <si>
    <t>Ippolito Francesco (Pesistica)</t>
  </si>
  <si>
    <t>Motus Pontedera Società Sportiva Dilettantistica a.r.l.</t>
  </si>
  <si>
    <t>Via Tosco Romagnola Ovest 9</t>
  </si>
  <si>
    <t>Fonacette (PI)</t>
  </si>
  <si>
    <t>0587 422939</t>
  </si>
  <si>
    <t>Enea Francesco Nardi e Elena Paolinelli</t>
  </si>
  <si>
    <t>Aefit Società Sportiva Dilettantistica arl</t>
  </si>
  <si>
    <t>Via Lamarmora, 2</t>
  </si>
  <si>
    <t>info@smilehealthclub.it</t>
  </si>
  <si>
    <t>Antenella Filippi</t>
  </si>
  <si>
    <t>Lucca</t>
  </si>
  <si>
    <t>Dna Società Sportiva Dilettantistica a rl</t>
  </si>
  <si>
    <t>Via Euclide 17</t>
  </si>
  <si>
    <t>335 497454</t>
  </si>
  <si>
    <t>San Vincenzo (LI)</t>
  </si>
  <si>
    <t>as.ginnastica@email.it</t>
  </si>
  <si>
    <t>marcomurzi@alice.it</t>
  </si>
  <si>
    <t>MArco Murzi</t>
  </si>
  <si>
    <t>ginnastica artistica corsi di base, attività agonistica di base e ginnastica artistica femminile</t>
  </si>
  <si>
    <t>G.P.PIOMBINO AVIS</t>
  </si>
  <si>
    <t>LIVORNO TEAM RUNNING</t>
  </si>
  <si>
    <t>ATL. SOLEDROS</t>
  </si>
  <si>
    <t>ATLETICAELBA</t>
  </si>
  <si>
    <t>SEMPRE DI CORSA TEAM TESTI</t>
  </si>
  <si>
    <t>C.T. Garden</t>
  </si>
  <si>
    <t>ATL. VIRTUS CR LUCCA</t>
  </si>
  <si>
    <t>ATL. MASSAROSA AMICI D.MARCIA</t>
  </si>
  <si>
    <t>A.S.D.CENTRO GIOVANI CALCIATOR</t>
  </si>
  <si>
    <t>G.S. ORECCHIELLA GARFAGNANA</t>
  </si>
  <si>
    <t>ATL.PIETRASANTA VERSILIA</t>
  </si>
  <si>
    <t>A. ATL. CAMAIORE</t>
  </si>
  <si>
    <t>G.S. LAMMARI</t>
  </si>
  <si>
    <t>GRUPPO MARCIATORI BARGA</t>
  </si>
  <si>
    <t>ATL.AMATORI RIONE MARIGNANA</t>
  </si>
  <si>
    <t>La Mazzanta</t>
  </si>
  <si>
    <t>Cecina (LI)</t>
  </si>
  <si>
    <t>G.P. PARCO ALPI APUANE</t>
  </si>
  <si>
    <t>0586 629050</t>
  </si>
  <si>
    <t>VERSILIA SPORT</t>
  </si>
  <si>
    <t>ASD AVIS STIAVA</t>
  </si>
  <si>
    <t>ASD LUCCA MARATHON</t>
  </si>
  <si>
    <t>ASS.POD.MARCIATORI MARLIESI</t>
  </si>
  <si>
    <t>G.S. COLOGNORA DI COMPITO</t>
  </si>
  <si>
    <t>A.S.D. MARCIATORI ANTRACCOLI</t>
  </si>
  <si>
    <t>ATLETICA MASSA CARRARA</t>
  </si>
  <si>
    <t>ATL.UISP MARINA DI CARRARA</t>
  </si>
  <si>
    <t>AMATORI ATLETICA CARRARA</t>
  </si>
  <si>
    <t>ATLETICA LUNIGIANA</t>
  </si>
  <si>
    <t>DIET &amp; FITNESS</t>
  </si>
  <si>
    <t>A.R.S.SPORT DILETT. ARL</t>
  </si>
  <si>
    <t>STRACARRARA</t>
  </si>
  <si>
    <t>CUS PISA ATLETICA CASCINA</t>
  </si>
  <si>
    <t>SOC. ATL. VOLTERRA</t>
  </si>
  <si>
    <t>POL CORSO ITALIA PISA</t>
  </si>
  <si>
    <t>ASD MARATHON CLUB PISA</t>
  </si>
  <si>
    <t>PISAMARATHON STRAPAZZATA CLUB</t>
  </si>
  <si>
    <t>ASD LA GALLA PONTEDERA ATL.</t>
  </si>
  <si>
    <t>POD.OSPEDALIERI PISA</t>
  </si>
  <si>
    <t>G. POD. LE SBARRE</t>
  </si>
  <si>
    <t>TEAM CELLFOOD</t>
  </si>
  <si>
    <t>GRUPPO PODISTICO ROSSINI</t>
  </si>
  <si>
    <t>ASD Q.D.D. ATLETICA MONTI PISA</t>
  </si>
  <si>
    <t>Via S. Barbara 2 - 57023 Cecina (LI)</t>
  </si>
  <si>
    <t>GRUPPO PODISTICO LA VERRU'A</t>
  </si>
  <si>
    <t>PISA ROAD RUNNERS CLUB</t>
  </si>
  <si>
    <t>POLISPORTIVA VALDERA</t>
  </si>
  <si>
    <t>ASD ATLETICA PRATO</t>
  </si>
  <si>
    <t>G.P CROCE D'ORO PRATO</t>
  </si>
  <si>
    <t>ASD PRATO PROMOZIONE</t>
  </si>
  <si>
    <t>BAIGNO ASSOCIAZIONE SPORTIVA D</t>
  </si>
  <si>
    <t>ATL.C.R.PISTOIA E LUCCHESIA</t>
  </si>
  <si>
    <t>ATL. MONSUMMANESE</t>
  </si>
  <si>
    <t>0586684309</t>
  </si>
  <si>
    <t>ASD ATLETICA PISTOIA</t>
  </si>
  <si>
    <t>ATL.PESCIA</t>
  </si>
  <si>
    <t>ATL.BORGO A BUGGIANO</t>
  </si>
  <si>
    <t>A.S.C.D. SILVANO FEDI</t>
  </si>
  <si>
    <t>ATL.CASALGUIDI M.C.L.ARISTON</t>
  </si>
  <si>
    <t>G.P. C.A.I. PISTOIA</t>
  </si>
  <si>
    <t xml:space="preserve">MONTEPASCHI UISP ATL. SIENA </t>
  </si>
  <si>
    <t>ASD POLISPORTIVA OLIMPIA</t>
  </si>
  <si>
    <t>ATL.SINALUNGA</t>
  </si>
  <si>
    <t>ATLETICA 2005</t>
  </si>
  <si>
    <t>IL GREGGE RIBELLE</t>
  </si>
  <si>
    <t>UISP ABBADIA SAN SALVATORE</t>
  </si>
  <si>
    <t>PUROSANGUE ATHLETICS CLUB</t>
  </si>
  <si>
    <t>New Point of Fitness SSD a r.l.</t>
  </si>
  <si>
    <t>Via Carducci, 62</t>
  </si>
  <si>
    <t>050-877029</t>
  </si>
  <si>
    <t>A.S. D.CIRCOLO N. LUCCA</t>
  </si>
  <si>
    <t>Casella Postale 4SNC - 55060 Guamo (LU)</t>
  </si>
  <si>
    <t>0583955018</t>
  </si>
  <si>
    <t>Fabio Fracchia, Pietro Simonelli, Lorena Conte</t>
  </si>
  <si>
    <t>Cascina</t>
  </si>
  <si>
    <t>A.S. DIL.NUOTO UISP 2003</t>
  </si>
  <si>
    <t>P.le E. Ferrari 5 - 56021 Cascina (PI)</t>
  </si>
  <si>
    <t>050747088</t>
  </si>
  <si>
    <t>A.S.D Toscana Ateltica Empoli</t>
  </si>
  <si>
    <t>via Delle olimpiadi, C/o Stadio Comunale</t>
  </si>
  <si>
    <t>0571 591067</t>
  </si>
  <si>
    <t>direzione@toscanaatleticaempoli.it</t>
  </si>
  <si>
    <t>Fabio Menichetti, Simone Garbetti</t>
  </si>
  <si>
    <t>Viareggio</t>
  </si>
  <si>
    <t>A.S.D ARTIGLIO N. VIAREGGIO</t>
  </si>
  <si>
    <t>carrara@endas.it</t>
  </si>
  <si>
    <t>ASD You Fit</t>
  </si>
  <si>
    <t>Via Salvatori 1 - 55049 Viareggio (LU)</t>
  </si>
  <si>
    <t>Via del Bosco, 127</t>
  </si>
  <si>
    <t>0584391213</t>
  </si>
  <si>
    <t>S. Croce sull'Arno (PI)</t>
  </si>
  <si>
    <t>0571-386173</t>
  </si>
  <si>
    <t>info@palestrayoufit.it</t>
  </si>
  <si>
    <t>Fabio Fracchia</t>
  </si>
  <si>
    <t>Palestra Solidago Fitness A.S.D.</t>
  </si>
  <si>
    <t>Viale del Tirreno, 86</t>
  </si>
  <si>
    <t>Calambrone (PI)</t>
  </si>
  <si>
    <t>050-3890004 / 338-1129257</t>
  </si>
  <si>
    <t>solidago.fitness@virgilio.it</t>
  </si>
  <si>
    <t>Vasile Valerio</t>
  </si>
  <si>
    <t>Follonica</t>
  </si>
  <si>
    <t>A.S.D. AMATORI N: FOLLONICA</t>
  </si>
  <si>
    <t>Via Raffaello Sanzio - 58022 Follonica (GR)</t>
  </si>
  <si>
    <t>056657093</t>
  </si>
  <si>
    <t>Argentario</t>
  </si>
  <si>
    <t>A.S.D. ARGENTARIO NUOTO</t>
  </si>
  <si>
    <t>Via Panoramica 15 - 58019 P.to S. Stefano (GR)</t>
  </si>
  <si>
    <t>TEMPO A COLORI FITNESS</t>
  </si>
  <si>
    <t>Via Duccini 80</t>
  </si>
  <si>
    <t>Camaiore</t>
  </si>
  <si>
    <t xml:space="preserve">Massarosa </t>
  </si>
  <si>
    <t>A.S.D. CAMAIORE 88</t>
  </si>
  <si>
    <t>0584 46833</t>
  </si>
  <si>
    <t>Via Alpe di Cima 1452 - 55041 Camaiore (LU)</t>
  </si>
  <si>
    <t>0584980219</t>
  </si>
  <si>
    <t>Rosignano</t>
  </si>
  <si>
    <t>A.S.D. LIBERTAS ROSIGNANO</t>
  </si>
  <si>
    <t>Via A. Moro 5 - 57016 Rosignano Solvay (LI)</t>
  </si>
  <si>
    <t>0586764656</t>
  </si>
  <si>
    <t>Pietrasanta Calcio 1911 USD</t>
  </si>
  <si>
    <t>A.S.D.C.N. MASSASE LIBERTAS</t>
  </si>
  <si>
    <t>Via Dante 27 54100 Massa (MS)</t>
  </si>
  <si>
    <t>0584 745256</t>
  </si>
  <si>
    <t>058545499</t>
  </si>
  <si>
    <t>info@pietrasantamarina.it</t>
  </si>
  <si>
    <t>A.S.D.D.L.F. NUOTO LIVORNO</t>
  </si>
  <si>
    <t>V.le Ippolito Nievo 32 - 57121 Livorno (LI)</t>
  </si>
  <si>
    <t>0586402069</t>
  </si>
  <si>
    <t>Empoli</t>
  </si>
  <si>
    <t>A.S.D.ETRURIA NUOTO</t>
  </si>
  <si>
    <t>Via delle Olimpiadi 92/a - 50053 Empoli (FI)</t>
  </si>
  <si>
    <t>0571591478</t>
  </si>
  <si>
    <t>A.S.D.GYMNIC CLUB NUOTO</t>
  </si>
  <si>
    <t>Via delle Tagliate 61 - 55100 Lucca (LU)</t>
  </si>
  <si>
    <t>0583584800</t>
  </si>
  <si>
    <t>San Giuliano Sport ASD</t>
  </si>
  <si>
    <t>San Giuliano Terme (PI)</t>
  </si>
  <si>
    <t>Gavorrano</t>
  </si>
  <si>
    <t>050 8754089</t>
  </si>
  <si>
    <t>A.S.D.N.GAVORRANO.MASSA.M.MA.</t>
  </si>
  <si>
    <t>info@sangiulianosport.it</t>
  </si>
  <si>
    <t>c/o piscina Via F.lli Cervi S. - 58023 Bagno di Gavorrano (GR)</t>
  </si>
  <si>
    <t>0566844566</t>
  </si>
  <si>
    <t>ASD "A.Cristofaro Oppido L."</t>
  </si>
  <si>
    <t>Oppido Lucano (PZ)</t>
  </si>
  <si>
    <t>michele.manniello83@gmail.com</t>
  </si>
  <si>
    <t>G.S. PORTA A LUCCA</t>
  </si>
  <si>
    <t>A.S.D.NUOTO CLUB APUANIA</t>
  </si>
  <si>
    <t>Palestra Area Fitness A.S.D.</t>
  </si>
  <si>
    <t>P.zza P. Rossi 1 - 54033 Miseglia  (MS)</t>
  </si>
  <si>
    <t>Via Amendola, 12</t>
  </si>
  <si>
    <t>058570211</t>
  </si>
  <si>
    <t>Piombino (LI)</t>
  </si>
  <si>
    <t>0565-222690</t>
  </si>
  <si>
    <t>palestrasorgente@aatlook.it</t>
  </si>
  <si>
    <t>Mammarella Umberto</t>
  </si>
  <si>
    <t>Palestra ribailitativa Centro Fisioterapico ERGON di Simonetti Sas</t>
  </si>
  <si>
    <t>Corso Matteotti, 22</t>
  </si>
  <si>
    <t>0586-630920</t>
  </si>
  <si>
    <t>centroergon@hotmail.it</t>
  </si>
  <si>
    <t>Kateryna Velykykh</t>
  </si>
  <si>
    <t>Ego wellness Resort srl</t>
  </si>
  <si>
    <t>Via Provinciale S.Alessio, 1763H</t>
  </si>
  <si>
    <t>A.S.D.PALLANUOTO BENFICA</t>
  </si>
  <si>
    <t>amministrazione@egowellness.it</t>
  </si>
  <si>
    <t>Via S. Martino 284 - 55049 Viareggio (LU)</t>
  </si>
  <si>
    <t>Malfatti Renato</t>
  </si>
  <si>
    <t>0584330410</t>
  </si>
  <si>
    <t>Palestra Atlantic Wellness ASD srl</t>
  </si>
  <si>
    <t>Via E. Giannessi</t>
  </si>
  <si>
    <t>Ospedaletto Montacchiello (PI)</t>
  </si>
  <si>
    <t>050-9656174</t>
  </si>
  <si>
    <t>info@atlanticwellness.it</t>
  </si>
  <si>
    <t>Silvia Rocchi</t>
  </si>
  <si>
    <t>S.Giuliano T.</t>
  </si>
  <si>
    <t>A.S.D.POL. SANGIULIANESE N.</t>
  </si>
  <si>
    <t>Via G.B. Niccolini 51 - 56017 S.Giuliano Terme (PI)</t>
  </si>
  <si>
    <t>050817466</t>
  </si>
  <si>
    <t>050 562281</t>
  </si>
  <si>
    <t>smarziale@alice.it</t>
  </si>
  <si>
    <t>Seravezza</t>
  </si>
  <si>
    <t>A.S.DIL BLU WATER</t>
  </si>
  <si>
    <t>Via Emilia 118 - 55047 Seravezza  (LU)</t>
  </si>
  <si>
    <t>058482190</t>
  </si>
  <si>
    <t>Carrara</t>
  </si>
  <si>
    <t>A.S.DIL CLUB NA. M.NA CARRARA</t>
  </si>
  <si>
    <t>V.le Colombo 2 - 54033 Marina di Carrara (MS)</t>
  </si>
  <si>
    <t>0585785150</t>
  </si>
  <si>
    <t>A.S.DIL. NUOTO CECINA</t>
  </si>
  <si>
    <t>Via A.Moro10 c/o Piscina Com.  - 57023 Cecina (LI)</t>
  </si>
  <si>
    <t>0586630226</t>
  </si>
  <si>
    <t>A.S.DIL.NUOTO ROSIGNANO</t>
  </si>
  <si>
    <t>Via Valle D'Aosta 26 - 57016 Rosignano Solvay (LI)</t>
  </si>
  <si>
    <t>ACQUATICA S.S.DIL. ARL</t>
  </si>
  <si>
    <t>Via N. Macchiavelli 15-b - 57128 Livorno (LI)</t>
  </si>
  <si>
    <t>0586812773</t>
  </si>
  <si>
    <t>AQUATEMPRA SOC. CONSORTILE</t>
  </si>
  <si>
    <t>V.le delle Olimpiadi 92 - 50053 Empoli (FI)</t>
  </si>
  <si>
    <t>0571590464</t>
  </si>
  <si>
    <t>BE ACTIVE STUDIO SSDaRL</t>
  </si>
  <si>
    <t>Viale Europa, 102</t>
  </si>
  <si>
    <t>Calci</t>
  </si>
  <si>
    <t>ASD NUOTO LA GABELLA</t>
  </si>
  <si>
    <t>050-703177</t>
  </si>
  <si>
    <t>V.Lungomonte Pisano 41 - 5601 Calci (PI)</t>
  </si>
  <si>
    <t>beactivestudio@gmail.com</t>
  </si>
  <si>
    <t>050938720</t>
  </si>
  <si>
    <t>Andrea Malorgio e Matteo Benedetti</t>
  </si>
  <si>
    <t>Capannori</t>
  </si>
  <si>
    <t>ASS. N. LUCCA CAPANNORI S.D.</t>
  </si>
  <si>
    <t>Via Fonda 739 - 55100 Antraccoli (LU)</t>
  </si>
  <si>
    <t>ASS.S.DIL.MASSA NUOTO</t>
  </si>
  <si>
    <t>Via Alberica 6 - 54100 Massa (MS)</t>
  </si>
  <si>
    <t>0585250203</t>
  </si>
  <si>
    <t>ASS.S.DIL.VERSILIANUOTO</t>
  </si>
  <si>
    <t>Via Vittorio Veneto 62 - 55049 Viareggio (LU)</t>
  </si>
  <si>
    <t>058431633</t>
  </si>
  <si>
    <t>BUTTERFLY S.S.DIL.ARL</t>
  </si>
  <si>
    <t>Viale Roma 279 - 54100 Massa (MS)</t>
  </si>
  <si>
    <t>0585281673</t>
  </si>
  <si>
    <t>Montecatini</t>
  </si>
  <si>
    <t>C. N. MONTECATINI S.COOP.S.D.</t>
  </si>
  <si>
    <t>Power Gym SSDaRL</t>
  </si>
  <si>
    <t>Via Cimabue 16 - 51016 Montecatini Terme (PT)</t>
  </si>
  <si>
    <t>Via T. Bianchini 37</t>
  </si>
  <si>
    <t>0572766681</t>
  </si>
  <si>
    <t>Castelfranco di Sotto (PI)</t>
  </si>
  <si>
    <t>0571-480802</t>
  </si>
  <si>
    <t>lucafagiolini@tiscali.it</t>
  </si>
  <si>
    <t>Luca Fagiolini</t>
  </si>
  <si>
    <t>Palestra GYMTONIC ASD a RL</t>
  </si>
  <si>
    <t>Via Berlino</t>
  </si>
  <si>
    <t>Ponsacco (PI)</t>
  </si>
  <si>
    <t>0587-731815</t>
  </si>
  <si>
    <t>valerio.chiavaccini@gmail.com</t>
  </si>
  <si>
    <t>Valerio Chiavaccini</t>
  </si>
  <si>
    <t>Palestra Plaza sport &amp; fitness r.l. ASD</t>
  </si>
  <si>
    <t>Via Provinciale Ludovica</t>
  </si>
  <si>
    <t>Volterra</t>
  </si>
  <si>
    <t>C. SP. VELATHRI NUOTO A.S.D.</t>
  </si>
  <si>
    <t>Via dei Cappuccini 11 - 56048 Volterra (PI)</t>
  </si>
  <si>
    <t>Borgo a Mozzano (LU)</t>
  </si>
  <si>
    <t>0583-88415</t>
  </si>
  <si>
    <t>info@plazacenter.it</t>
  </si>
  <si>
    <t>Nadia Cristofani</t>
  </si>
  <si>
    <t>Palestra SSD Movida Club arl</t>
  </si>
  <si>
    <t>Via Eucalipto, 9/11/13</t>
  </si>
  <si>
    <t>0571-489846</t>
  </si>
  <si>
    <t>amministrazione@clubmovida.com</t>
  </si>
  <si>
    <t>Maria Antonella Nifosì</t>
  </si>
  <si>
    <t>Ego Anima e Corpo ASD a rl</t>
  </si>
  <si>
    <t>Via G. Rossa, 75</t>
  </si>
  <si>
    <t>Rosignano M.mo (LI)</t>
  </si>
  <si>
    <t>CANOTTIERI ARNO PISA A.S.DIL.</t>
  </si>
  <si>
    <t>info@egoanimaecorpo.it</t>
  </si>
  <si>
    <t>P.le dello Sport 1 - 56122 Pisa (PI)</t>
  </si>
  <si>
    <t>Lorenzini Sabrina</t>
  </si>
  <si>
    <t>050531448</t>
  </si>
  <si>
    <t>Palestra SSD Shape Wellness srl</t>
  </si>
  <si>
    <t>Sede Unità d'italia, 56</t>
  </si>
  <si>
    <t>Marina di Pietrasanta (LU)</t>
  </si>
  <si>
    <t>beppe.sebastiani@hotmail.com</t>
  </si>
  <si>
    <t>Giuseppe Sebastiani</t>
  </si>
  <si>
    <t>Palestra Gymnic Center A.S.D.</t>
  </si>
  <si>
    <t xml:space="preserve">Via Privata delle Rose </t>
  </si>
  <si>
    <t>Chiesina Uzzanese (PT)</t>
  </si>
  <si>
    <t>0572 489915</t>
  </si>
  <si>
    <t>gymnic-center@hotmail.it</t>
  </si>
  <si>
    <t>Pontedera</t>
  </si>
  <si>
    <t>DIM. N. PONTEDERA ASS.DIL.</t>
  </si>
  <si>
    <t>Via Indipendenza 12 - 56025 Pontedera (PI)</t>
  </si>
  <si>
    <t>058756176</t>
  </si>
  <si>
    <t>Grosseto</t>
  </si>
  <si>
    <t>G.S. VVF BONI GROSSETO</t>
  </si>
  <si>
    <t>Via P. Carnicelli 4 - 58100 Grosseto (GR)</t>
  </si>
  <si>
    <t>0564444444</t>
  </si>
  <si>
    <t>Massarosa</t>
  </si>
  <si>
    <t>MASSAROSA NUOTO ASS.S.D.</t>
  </si>
  <si>
    <t>V.rio Grande 54 - 55054 Massarosa (LU)</t>
  </si>
  <si>
    <t>0584493490</t>
  </si>
  <si>
    <t>Palestra Movimento e Salute ASD</t>
  </si>
  <si>
    <t xml:space="preserve">Via Metastasio 11 </t>
  </si>
  <si>
    <t>Ghezzano (PI)</t>
  </si>
  <si>
    <t>elicitti@hotmail.it</t>
  </si>
  <si>
    <t>Citti Elisa</t>
  </si>
  <si>
    <t>Palestra Four Firness asd</t>
  </si>
  <si>
    <t>Via Cannizzaro 24</t>
  </si>
  <si>
    <t>Ospedaletto (PI)</t>
  </si>
  <si>
    <t>benesserepisano@alice.it</t>
  </si>
  <si>
    <t>Vezzosi Thomas</t>
  </si>
  <si>
    <t>NUOTO LIVORNO S.S. DIL ARL</t>
  </si>
  <si>
    <t>Via Montegrappa 5 - 57125 Livorno (LI)</t>
  </si>
  <si>
    <t>3453526550</t>
  </si>
  <si>
    <t>Smile Heat Club</t>
  </si>
  <si>
    <t>Via La Marmora 2</t>
  </si>
  <si>
    <t>0586 210131</t>
  </si>
  <si>
    <t>antonella@mgstudiolive.it</t>
  </si>
  <si>
    <t>Filippi Antonella</t>
  </si>
  <si>
    <t>Studio y Pilates Discipline Bionaturali</t>
  </si>
  <si>
    <t>Via Carducci, 13B</t>
  </si>
  <si>
    <t>La Fontina - San Giuliano Terme - PISA</t>
  </si>
  <si>
    <t>050 879647</t>
  </si>
  <si>
    <t>info@studioy.it</t>
  </si>
  <si>
    <t>Bizzarri Elena</t>
  </si>
  <si>
    <t>Club Airone srl</t>
  </si>
  <si>
    <t>NUOTO VIAREGGIO A.S. DIL.</t>
  </si>
  <si>
    <t>0571 591291</t>
  </si>
  <si>
    <t>Via Salvadori 1 - 55049 Viareggio (LU)</t>
  </si>
  <si>
    <t>clubaironesrl@gmail.com</t>
  </si>
  <si>
    <t>058449094</t>
  </si>
  <si>
    <t>Simone Zoppi</t>
  </si>
  <si>
    <t>Fitness LAb ASD</t>
  </si>
  <si>
    <t>Via Pietro Nenni - Fornoli</t>
  </si>
  <si>
    <t>Bagni di Lucca (LU)</t>
  </si>
  <si>
    <t>0583 86009</t>
  </si>
  <si>
    <t>fitnessfactory@libero.it</t>
  </si>
  <si>
    <t>Samuele FIori</t>
  </si>
  <si>
    <t>Palestra New Synergym ssd arl</t>
  </si>
  <si>
    <t>Via del Secco 195</t>
  </si>
  <si>
    <t>Lido di Camaiore (LU)</t>
  </si>
  <si>
    <t>335 254066</t>
  </si>
  <si>
    <t>PALLANUOTO LIVORNO A.S.DIL.</t>
  </si>
  <si>
    <t>synergym@tiscali.it</t>
  </si>
  <si>
    <t>Via S. Allende 7 - 57128 Livorno (LI)</t>
  </si>
  <si>
    <t>0586811551</t>
  </si>
  <si>
    <t>Aulla</t>
  </si>
  <si>
    <t>PIANETA SPORT S.S.DIL</t>
  </si>
  <si>
    <t>Via Ronco Loc. Quercia 16 - 54011 Aulla (MS)</t>
  </si>
  <si>
    <t>0187472060</t>
  </si>
  <si>
    <t>Palestra Body Line Soc sportiva dilettantistica a R.L.</t>
  </si>
  <si>
    <t>Via Venezia 56</t>
  </si>
  <si>
    <t>Piombino</t>
  </si>
  <si>
    <t>0587 7318915</t>
  </si>
  <si>
    <t>S.NUOTO PIOMBINO ASD</t>
  </si>
  <si>
    <t>Via G. Lerario 135 - 57025 Piombino (LI)</t>
  </si>
  <si>
    <t>056544494</t>
  </si>
  <si>
    <t>S.S. DIL.NUOTO GROSSETO</t>
  </si>
  <si>
    <t>Via lago di Varano - 58100 Grosseto (GR)</t>
  </si>
  <si>
    <t>0564415541</t>
  </si>
  <si>
    <t>TEAM ACQUA SPORT S.S.D. ARL</t>
  </si>
  <si>
    <t>Via Martin Luther King 15 - 57128 Livorno (LI)</t>
  </si>
  <si>
    <t>TEAM NUOTO TOSCANA EMPOLI ASD</t>
  </si>
  <si>
    <t>viale delle Olimpiadi 72/B - 50053 Empoli (FI)</t>
  </si>
  <si>
    <t>0571592919</t>
  </si>
  <si>
    <t>Portoferraio</t>
  </si>
  <si>
    <t>TESEO TESEI SOC. COOP S.D.</t>
  </si>
  <si>
    <t>Casella Postale 48 - 57037 Portoferraio (LI)</t>
  </si>
  <si>
    <t>0565930461</t>
  </si>
  <si>
    <t>TIRRENICA NUOTO A.S. DIL.</t>
  </si>
  <si>
    <t>LISTA STRUTTURE AFFILIATE ALLA UISP</t>
  </si>
  <si>
    <t>Fucecchio (FI)</t>
  </si>
  <si>
    <t>0571 20345</t>
  </si>
  <si>
    <t>mazzettifranco@libero,.it</t>
  </si>
  <si>
    <t>Società Sportiva Dilettantistica ATTIVA SPORTUTILITY arl</t>
  </si>
  <si>
    <t>Società Ginnastica IL CIGNO A.S.D.</t>
  </si>
  <si>
    <t>La Spezia</t>
  </si>
  <si>
    <t>0187 501056</t>
  </si>
  <si>
    <t>info@attivasportutility.it</t>
  </si>
  <si>
    <t>corsi nuoto, fitness e attività fisica adattata</t>
  </si>
  <si>
    <t>ginnastica per adulti e bambini, ginnastica fisioterapica, psicomotoria..</t>
  </si>
  <si>
    <t>ASD Turano Calcio 2009</t>
  </si>
  <si>
    <t>0585 41096 - 347 2957753</t>
  </si>
  <si>
    <t>turanocalcio20096@fastwebnet.it</t>
  </si>
  <si>
    <t>ASD San Giuliano Football Club</t>
  </si>
  <si>
    <t>sangiulianofc@gmail.com</t>
  </si>
  <si>
    <t>A.C. Giovani Fucecchio 2000</t>
  </si>
  <si>
    <t>Fucecchio</t>
  </si>
  <si>
    <t>0571 244043</t>
  </si>
  <si>
    <t>info@giovanifucecchio.it</t>
  </si>
  <si>
    <t>S.S.D Scintilla Pisaest</t>
  </si>
  <si>
    <t>050 969134</t>
  </si>
  <si>
    <t>info@scintillapisaest.it</t>
  </si>
  <si>
    <t>Associazione Dilettantistica Polisportiva Casellina</t>
  </si>
  <si>
    <t>Firenze</t>
  </si>
  <si>
    <t>055 7350976/335 5427909</t>
  </si>
  <si>
    <t>ginn_casellina@hotmail.com</t>
  </si>
  <si>
    <t>ginnastica generale ed artistica</t>
  </si>
  <si>
    <t xml:space="preserve">ASD Giovanile Navacchio </t>
  </si>
  <si>
    <t>050 777884</t>
  </si>
  <si>
    <t>asdgiovanilenavacchio@gmail.com</t>
  </si>
  <si>
    <t>ASD Growinf Strong</t>
  </si>
  <si>
    <t>Forte dei Marmi (LU)</t>
  </si>
  <si>
    <t>347 7227750</t>
  </si>
  <si>
    <t>fede15.fc@gmail.com</t>
  </si>
  <si>
    <t>ASD Pisanova</t>
  </si>
  <si>
    <t>347 3032804</t>
  </si>
  <si>
    <t>ericapiccioni@hotmail.it</t>
  </si>
  <si>
    <t>Camilla Lazzarotti</t>
  </si>
  <si>
    <t>LISTA PALESTRE E STRUTTURE AFFILIATE ALLA CONI</t>
  </si>
  <si>
    <t>Vecchiano (PI)</t>
  </si>
  <si>
    <t>338 5685518</t>
  </si>
  <si>
    <t>alelli14@gmail.com</t>
  </si>
  <si>
    <t>ASD Shingitai Pisa</t>
  </si>
  <si>
    <t>Pallavolo Cascina - Società Dilettantistica</t>
  </si>
  <si>
    <t>050 711415</t>
  </si>
  <si>
    <t>segreteria@pallavolocascina.net</t>
  </si>
  <si>
    <t>C.F. 2003 Lucca - Calcio Femminile</t>
  </si>
  <si>
    <t>San Prospero Cascina (PI)</t>
  </si>
  <si>
    <t>335 5775762</t>
  </si>
  <si>
    <t>luccacalciofemminile@gmail.com</t>
  </si>
  <si>
    <t>A.S.D. MDS Centro Ginnico Pisano "Piero Margelli"</t>
  </si>
  <si>
    <t>340 7532331</t>
  </si>
  <si>
    <t>mdscentroginnicopisano@gmail.com</t>
  </si>
  <si>
    <t>New Line SSDRL</t>
  </si>
  <si>
    <t>0584 610924</t>
  </si>
  <si>
    <t>info@palestranewline.com</t>
  </si>
  <si>
    <t>Volley Cecina</t>
  </si>
  <si>
    <t>0586 631698</t>
  </si>
  <si>
    <t>volleycecina@gmail.com; volley.cecina.asd@fipav.li.it</t>
  </si>
  <si>
    <t>LISTA STRUTTURE AFFILIATE ALLA FIPAV</t>
  </si>
  <si>
    <t>Pisaovest Aurora Sporting</t>
  </si>
  <si>
    <t xml:space="preserve">A.S.D. Academy Livorno Calcio </t>
  </si>
  <si>
    <t>0586 375005</t>
  </si>
  <si>
    <t>A.S. Livorno Calcio srl</t>
  </si>
  <si>
    <t>0586 219294/5</t>
  </si>
  <si>
    <t>info@livornocalcio.it</t>
  </si>
  <si>
    <t>livornocalcioasdacademy@gmail.com</t>
  </si>
  <si>
    <t>Antignano SS arl</t>
  </si>
  <si>
    <t>0586 501402</t>
  </si>
  <si>
    <t>asd.antignano@libero.it</t>
  </si>
  <si>
    <t>Palestra Athena Sporting Club Soc.Sportiva Dilettantistica r.l.</t>
  </si>
  <si>
    <t>Via Caduti di Nassiria, 8</t>
  </si>
  <si>
    <t>0587 732337</t>
  </si>
  <si>
    <t>athena@athenaclub.it</t>
  </si>
  <si>
    <t>Palestra APIGE Ass.Sportiva Dilettantistica</t>
  </si>
  <si>
    <t>Via Pietro Nenni, 2</t>
  </si>
  <si>
    <t>333 2204725</t>
  </si>
  <si>
    <t>alessiamancini23@gmail.com</t>
  </si>
  <si>
    <t xml:space="preserve">Palestra Dream Fit d. individuale </t>
  </si>
  <si>
    <t>Via Milano 21</t>
  </si>
  <si>
    <t>Ponsacco</t>
  </si>
  <si>
    <t>0587 733969</t>
  </si>
  <si>
    <t>palestradreamfit@gmail.com</t>
  </si>
  <si>
    <t>Palestra G Sport Soc. sportiva dilettantistica a R.L.</t>
  </si>
  <si>
    <t>Via Marco Polo, 77</t>
  </si>
  <si>
    <t>Bientina (PI)</t>
  </si>
  <si>
    <t>0587 757119</t>
  </si>
  <si>
    <t>info@ginnasia.it</t>
  </si>
  <si>
    <t>U.S. Città di Pontedera C.F.</t>
  </si>
  <si>
    <t>p.pastacaldi@tiscali.it</t>
  </si>
  <si>
    <t xml:space="preserve">Bodylab Fitness and Dance Village </t>
  </si>
  <si>
    <t>Via Corte Sanac 92</t>
  </si>
  <si>
    <t>05029542</t>
  </si>
  <si>
    <t>bodylab@hotmail.it</t>
  </si>
  <si>
    <t>Luisa Mazzuca</t>
  </si>
  <si>
    <t>info@queenfit.it</t>
  </si>
  <si>
    <t xml:space="preserve"> Queen Fitness Lounge 
 </t>
  </si>
  <si>
    <t>Via di Campaldo, n° 7</t>
  </si>
  <si>
    <t>Pisa (PI)</t>
  </si>
  <si>
    <t>050555900</t>
  </si>
  <si>
    <t>Fitness</t>
  </si>
  <si>
    <t>Crotone</t>
  </si>
  <si>
    <t>Libertas Mako Nuoto SSD a RL</t>
  </si>
  <si>
    <t xml:space="preserve">Via Giovanni Paolo II - 88900 CROTONE ( KR ) </t>
  </si>
  <si>
    <t>0962 29581</t>
  </si>
  <si>
    <t>giuseppe.frisenda@iol.it</t>
  </si>
  <si>
    <t>pisaovest2013@gmail.com</t>
  </si>
  <si>
    <t>ASD Pieve S.Paolo</t>
  </si>
  <si>
    <t>Capannori (LU)</t>
  </si>
  <si>
    <t>info@pievesanpaolo.it</t>
  </si>
  <si>
    <t>0583 981497</t>
  </si>
  <si>
    <t>335 6725994</t>
  </si>
  <si>
    <t xml:space="preserve">Associazione Dilettantistica S.Croce Scuola Tennis </t>
  </si>
  <si>
    <t>Santa Croce Sull'Arno (PI)</t>
  </si>
  <si>
    <t>Via Poggio Adorno 22</t>
  </si>
  <si>
    <t xml:space="preserve">SSD Il Nuovo Club srl </t>
  </si>
  <si>
    <t>Via Piccioni 16/18</t>
  </si>
  <si>
    <t>Livorno (LI)</t>
  </si>
  <si>
    <t>0586 863257</t>
  </si>
  <si>
    <t>info@ilnuovoclub.net</t>
  </si>
  <si>
    <t>Lapo Giusti</t>
  </si>
  <si>
    <t>Concept Sas (Crossfit Woodwork)</t>
  </si>
  <si>
    <t>Via G. Bruno 45</t>
  </si>
  <si>
    <t>050 26232</t>
  </si>
  <si>
    <t>crossfitwoodwork@gmail.com</t>
  </si>
  <si>
    <t>Paolo Cantoni</t>
  </si>
  <si>
    <t>ASD Fisicamente</t>
  </si>
  <si>
    <t>Piazza Cecchini 6</t>
  </si>
  <si>
    <t>Orbetello (GR)</t>
  </si>
  <si>
    <t>asdfisicamente2009@gmail.com</t>
  </si>
  <si>
    <t>0564 11932398</t>
  </si>
  <si>
    <t>050 985699</t>
  </si>
  <si>
    <t>Cocchi Flavio</t>
  </si>
  <si>
    <t>ASD Forte dei marmi 2015</t>
  </si>
  <si>
    <t>0584 89363</t>
  </si>
  <si>
    <t>fortedeimarmi2015@tiscali.it</t>
  </si>
  <si>
    <t>ASD Polisportiva San Filippo</t>
  </si>
  <si>
    <t>S.Filippo (LU)</t>
  </si>
  <si>
    <t>0583 91089</t>
  </si>
  <si>
    <t>LISTA STRUTTURE AFFILIATE ALLA CONFCOMMERCIO</t>
  </si>
  <si>
    <t>Dinamik Club srl</t>
  </si>
  <si>
    <t>050 533869</t>
  </si>
  <si>
    <t>info@dinamikclub.com</t>
  </si>
  <si>
    <t>Spazio Vitale ssdarl</t>
  </si>
  <si>
    <t>Via delle Marinelle 10/A</t>
  </si>
  <si>
    <t>339 7805110</t>
  </si>
  <si>
    <t>direzione@spaziovitale.it</t>
  </si>
  <si>
    <t>fitness e wellness</t>
  </si>
  <si>
    <t>Vittoria Fitness asd</t>
  </si>
  <si>
    <t>334 9741609</t>
  </si>
  <si>
    <t>info@myfitness.it</t>
  </si>
  <si>
    <t>Maria Silvia Amatori</t>
  </si>
  <si>
    <t>VBC Pontedera Volley</t>
  </si>
  <si>
    <t>0587 757072</t>
  </si>
  <si>
    <t>vbcpontedera@live.it</t>
  </si>
  <si>
    <t>My Gym ssd arl</t>
  </si>
  <si>
    <t>Casciavola (PI)</t>
  </si>
  <si>
    <t>050 776802</t>
  </si>
  <si>
    <t>tucipaola@aruba.it/giacomo_1967@libero.it</t>
  </si>
  <si>
    <t>RI.C.EL. Calcetto Femminile</t>
  </si>
  <si>
    <t>Carrara (MA)</t>
  </si>
  <si>
    <t>0585 53426</t>
  </si>
  <si>
    <t>chery2012@libero.it</t>
  </si>
  <si>
    <t>Gym Planet</t>
  </si>
  <si>
    <t>Stiava (LU)</t>
  </si>
  <si>
    <t>333 2543399</t>
  </si>
  <si>
    <t>gimplanet@libero.it</t>
  </si>
  <si>
    <t>ginnastica artistica, motoria e fitness</t>
  </si>
  <si>
    <t>ASD Etruria</t>
  </si>
  <si>
    <t>Fauglia (PI)</t>
  </si>
  <si>
    <t>atleticoetruria@gmail.com</t>
  </si>
  <si>
    <t>Infinity Gym srl</t>
  </si>
  <si>
    <t>Via Mazza Avenza 38</t>
  </si>
  <si>
    <t>0585 859218</t>
  </si>
  <si>
    <t>infinitygym@outlook.it</t>
  </si>
  <si>
    <t>Fitness, Bodyboulding, pilates, tonificazione,. Allenamento funzionale, circuito, GAG, TRX, Streaching e flessibilità, zumba, karatè, kali, ju-jutsu, spinning, balli di gruppo, cardio kombat</t>
  </si>
  <si>
    <t>ASD Sport &amp; Fun</t>
  </si>
  <si>
    <t>347 9223911</t>
  </si>
  <si>
    <t>dibenemarco@libero.it</t>
  </si>
  <si>
    <t>ASD Pallacanestro Massa</t>
  </si>
  <si>
    <t>0585 45941</t>
  </si>
  <si>
    <t>pallacanestromassa.asd@gmail.com</t>
  </si>
  <si>
    <t>Volley Lido Associazione sportiva Dilettantistica</t>
  </si>
  <si>
    <t>333 4903549</t>
  </si>
  <si>
    <t>giuseppemarsili@alice.it</t>
  </si>
  <si>
    <t>Atletica Massarosa Amici della marcia</t>
  </si>
  <si>
    <t>ASD Baccio Fitnesscenter</t>
  </si>
  <si>
    <t>329 1619776</t>
  </si>
  <si>
    <t>bacciofitnesscenter@libero.it</t>
  </si>
  <si>
    <t>Baccini Daniele</t>
  </si>
  <si>
    <t>ASD Baccio Fitnesscentercccccccccccccccccccccccccccccccccc</t>
  </si>
  <si>
    <t>fitness, pesistica, arti marziali</t>
  </si>
  <si>
    <t>Ego Anima e Corpo ssd arl</t>
  </si>
  <si>
    <t>Via Guido Rossa 65</t>
  </si>
  <si>
    <t>Rosignano Solvay (LI)</t>
  </si>
  <si>
    <t>0586 794487</t>
  </si>
  <si>
    <t>Sabrina Lorenzini</t>
  </si>
  <si>
    <t>asd Ginnastica Ponsacco</t>
  </si>
  <si>
    <t>0587 730251</t>
  </si>
  <si>
    <t>ginnasticaponsacco@alice.it</t>
  </si>
  <si>
    <t>Circolo Area Lab</t>
  </si>
  <si>
    <t>338 3863728</t>
  </si>
  <si>
    <t>ceciliapaddeu@gmail.com</t>
  </si>
  <si>
    <t>Skating Club Massa asd</t>
  </si>
  <si>
    <t>Marina di Massa</t>
  </si>
  <si>
    <t>349 6475616</t>
  </si>
  <si>
    <t>skatingclubmassa@gmail.com</t>
  </si>
  <si>
    <t>ASD T.T. ACSI PISA</t>
  </si>
  <si>
    <t>ttacsipisa@gmail.com</t>
  </si>
  <si>
    <t>Zone SS Dilettantistica arl</t>
  </si>
  <si>
    <t xml:space="preserve">Via Bassi, 10 </t>
  </si>
  <si>
    <t>050 8730423</t>
  </si>
  <si>
    <t>alebosca@msn.com</t>
  </si>
  <si>
    <t>Phisio Sport Lab ASD</t>
  </si>
  <si>
    <t>333 1315654</t>
  </si>
  <si>
    <t>segreteria@phisioman.com</t>
  </si>
  <si>
    <t>Master Club SSD srl (Palestra My Life)</t>
  </si>
  <si>
    <t>Capannoli (PI)</t>
  </si>
  <si>
    <t>347 6784840</t>
  </si>
  <si>
    <t>elisabetta_fontanelli@gmail.com</t>
  </si>
  <si>
    <t>asd Profight1&amp;Fitness Lucca</t>
  </si>
  <si>
    <t>0583 469992</t>
  </si>
  <si>
    <t>profightingefitness@hotmail.it</t>
  </si>
  <si>
    <t>ASD Life</t>
  </si>
  <si>
    <t>Via San Filippo 504</t>
  </si>
  <si>
    <t>0583 91811</t>
  </si>
  <si>
    <t>info@lifepflucca.it</t>
  </si>
  <si>
    <t>U.S. Città di Pontedera srl</t>
  </si>
  <si>
    <t>0587 53291</t>
  </si>
  <si>
    <t>uscitadipontedera@gmail.com</t>
  </si>
  <si>
    <t>ASD Tennis 2.Zero</t>
  </si>
  <si>
    <t>Via del Magazzeno 24/26</t>
  </si>
  <si>
    <t>342 8491531</t>
  </si>
  <si>
    <t>Mabo's Centro Wellness di Balducci Erika &amp; Co.</t>
  </si>
  <si>
    <t>Via Arbatax 23</t>
  </si>
  <si>
    <t>050 777112</t>
  </si>
  <si>
    <t>mabosclub@libero.it</t>
  </si>
  <si>
    <t>War Way Gym ssdrl</t>
  </si>
  <si>
    <t>050 5203745</t>
  </si>
  <si>
    <t>leonbertini@gmail.com</t>
  </si>
  <si>
    <t>Polisportiva Migliarino Vecchiano</t>
  </si>
  <si>
    <t>Migliarino (PI)</t>
  </si>
  <si>
    <t>050 804780</t>
  </si>
  <si>
    <t>migliarinocalcio@migliarinocalcio.it</t>
  </si>
  <si>
    <t>ASD Scuola Basket Cascina</t>
  </si>
  <si>
    <t>050 701407</t>
  </si>
  <si>
    <t>lucasignorini@tiscali.it</t>
  </si>
  <si>
    <t>Palladium Gym asd</t>
  </si>
  <si>
    <t>050 703656</t>
  </si>
  <si>
    <t>palladiumgym.cascina@gmail.com</t>
  </si>
  <si>
    <t>Studio Cavour 360</t>
  </si>
  <si>
    <t>0187 1508658</t>
  </si>
  <si>
    <t>info@studiocavour360.com</t>
  </si>
  <si>
    <t>Virtus Buonconvento arl</t>
  </si>
  <si>
    <t>Siena</t>
  </si>
  <si>
    <t>Sede Operativa: Cecina (LI)</t>
  </si>
  <si>
    <t>0586 63026</t>
  </si>
  <si>
    <t>cecina@virtusbuonconvento.it</t>
  </si>
  <si>
    <t xml:space="preserve">asd Mistral Karate </t>
  </si>
  <si>
    <t>050 891098</t>
  </si>
  <si>
    <t>stefanogambassi1@teletu.it</t>
  </si>
  <si>
    <t>Dinamic Center</t>
  </si>
  <si>
    <t>0584 47033</t>
  </si>
  <si>
    <t>elisabianucci88@gmail.com</t>
  </si>
  <si>
    <t>Live Functional</t>
  </si>
  <si>
    <t>Via F.Corridoni 68</t>
  </si>
  <si>
    <t>388 4949781</t>
  </si>
  <si>
    <t>info@livefunctional.it</t>
  </si>
  <si>
    <t>asd Atletica Livorno</t>
  </si>
  <si>
    <t xml:space="preserve">CS Marina Militare </t>
  </si>
  <si>
    <t>338 6829944</t>
  </si>
  <si>
    <t>giorgiobassani66@gmail.com</t>
  </si>
  <si>
    <t>asd Luniriver Sporting Club</t>
  </si>
  <si>
    <t>Vicolo Margherita 1</t>
  </si>
  <si>
    <t>Arcola - La Spezia</t>
  </si>
  <si>
    <t>0187 986273</t>
  </si>
  <si>
    <t>asd Bad Players</t>
  </si>
  <si>
    <t>Viale Europa 33</t>
  </si>
  <si>
    <t>Torre del Lago (LU)</t>
  </si>
  <si>
    <t>0584 391729</t>
  </si>
  <si>
    <t>Altopascio (LU)</t>
  </si>
  <si>
    <t>0583 216051</t>
  </si>
  <si>
    <t xml:space="preserve">Polisportiva Palazzaccio </t>
  </si>
  <si>
    <t>0586 684538</t>
  </si>
  <si>
    <t>polisportivapalazzaccio@virgilio.it</t>
  </si>
  <si>
    <t>Asd Atletico Lucca Sporting Club</t>
  </si>
  <si>
    <t>0583 492129</t>
  </si>
  <si>
    <t>atleticolucca@virgilio.it</t>
  </si>
  <si>
    <t xml:space="preserve">Associazione Sportiva Dilettantistica Athena </t>
  </si>
  <si>
    <t xml:space="preserve">grosseto </t>
  </si>
  <si>
    <t>347 5764202</t>
  </si>
  <si>
    <t>grazzini.paolo@alice.it</t>
  </si>
  <si>
    <t>asd Club Scherma Lucca TBB</t>
  </si>
  <si>
    <t>347 4180790</t>
  </si>
  <si>
    <t>cclubschermaluccatbb@virgilio.it</t>
  </si>
  <si>
    <t>Canottieri Renzo Giunti</t>
  </si>
  <si>
    <t>Massarosa (LU)</t>
  </si>
  <si>
    <t>347 8804793</t>
  </si>
  <si>
    <t>renzogiunti@virgilio.it</t>
  </si>
  <si>
    <t>Club Scherma Apuano ASD</t>
  </si>
  <si>
    <t>Marina di Carrara (MS)</t>
  </si>
  <si>
    <t>333 6154325</t>
  </si>
  <si>
    <t>info@clubschermaapuano.it</t>
  </si>
  <si>
    <t>Centro Sportivo Valdera ssdrl</t>
  </si>
  <si>
    <t>Calcinaia (PI)</t>
  </si>
  <si>
    <t>0587 421476</t>
  </si>
  <si>
    <t>valderawellness@gmail.com</t>
  </si>
  <si>
    <t>ASD Pugilistica Pisana C.Bartolomei</t>
  </si>
  <si>
    <t>338 3616995</t>
  </si>
  <si>
    <t>pugilistica.cbartolomei@gmail.com</t>
  </si>
  <si>
    <t>Sport Company by Michie Mouse</t>
  </si>
  <si>
    <t>0584 430259</t>
  </si>
  <si>
    <t>info@michiemuose.com</t>
  </si>
  <si>
    <t>Stefano</t>
  </si>
  <si>
    <t>LocoRugby asd</t>
  </si>
  <si>
    <t>loco@rugbytots.it</t>
  </si>
  <si>
    <t>Arke' ssd arl</t>
  </si>
  <si>
    <t>0565 43399</t>
  </si>
  <si>
    <t>stacchinisimone@viriglio.it</t>
  </si>
  <si>
    <t>Dr.Stacchini Simone</t>
  </si>
  <si>
    <t>asd Koala Sun Play</t>
  </si>
  <si>
    <t>328 5331469</t>
  </si>
  <si>
    <t>manuele.cacicia.mc@gmail.com</t>
  </si>
  <si>
    <t>ASD Polisportiva Libertas Calci</t>
  </si>
  <si>
    <t>Calci (PI)</t>
  </si>
  <si>
    <t>050 934143</t>
  </si>
  <si>
    <t>cplibertaspisa@gmail.com</t>
  </si>
  <si>
    <t>referente per studenti</t>
  </si>
  <si>
    <t>Ribechini Davide cell. 333912468 e Mazzei Giovanni cell 3388203898</t>
  </si>
  <si>
    <t>Air Climbing</t>
  </si>
  <si>
    <t>corsi di arrampicata sportiva indoor ed allenamento inerente</t>
  </si>
  <si>
    <t>gianlucamarcucci@libero.it</t>
  </si>
  <si>
    <t>C.S.Etrusca Basket ssd arl</t>
  </si>
  <si>
    <t>San Miniato basso (PI)</t>
  </si>
  <si>
    <t>347 6319041</t>
  </si>
  <si>
    <t>info@etruscabasket.it</t>
  </si>
  <si>
    <t>De Rosa Francesca</t>
  </si>
  <si>
    <t>Associazione Sportiva Dilettantistica GELLO 04</t>
  </si>
  <si>
    <t>349 4719566/335 5224107/391 3643100</t>
  </si>
  <si>
    <t>asdgello04@gmail.com</t>
  </si>
  <si>
    <t>Federico Andreoni, Marco Franciosi, Fabrizio Ligniti</t>
  </si>
  <si>
    <t>Associazione Sportiva Dilettantistica Centro Altetica Piombino</t>
  </si>
  <si>
    <t>349 5776876</t>
  </si>
  <si>
    <t>li038@fidal.it</t>
  </si>
  <si>
    <t>Prof.Marco Pasquini</t>
  </si>
  <si>
    <t xml:space="preserve">Ego' S.S.D. arl </t>
  </si>
  <si>
    <t>Vicopisano (PI)</t>
  </si>
  <si>
    <t>347 5641067</t>
  </si>
  <si>
    <t>info@egofitnessclub.net</t>
  </si>
  <si>
    <t>Asd Ritmicando</t>
  </si>
  <si>
    <t>320 0275850</t>
  </si>
  <si>
    <t>mari.molignonigmail.com</t>
  </si>
  <si>
    <t>ASD Scuola di Pallavolo Robur Massa</t>
  </si>
  <si>
    <t>335 5685385</t>
  </si>
  <si>
    <t>emmeciconsulenze@tiscali.it</t>
  </si>
  <si>
    <t>New Vida Village srld</t>
  </si>
  <si>
    <t>Via del Canaletto 134/a</t>
  </si>
  <si>
    <t>0187 1824640</t>
  </si>
  <si>
    <t>vidavillage@libero.it</t>
  </si>
  <si>
    <t>gsd Juventus Club Viareggio Scuola Calcio Marcello Lippi</t>
  </si>
  <si>
    <t>0584 370030</t>
  </si>
  <si>
    <t>info@juventusclubdocviareggio.it</t>
  </si>
  <si>
    <t xml:space="preserve">Referente </t>
  </si>
  <si>
    <t>Russello Piero 347 7271255</t>
  </si>
  <si>
    <t>asd sunrise</t>
  </si>
  <si>
    <t>050 571308</t>
  </si>
  <si>
    <t>sunrise.pisa@gmail.com</t>
  </si>
  <si>
    <t>Eukinesis asd</t>
  </si>
  <si>
    <t>328 8077905</t>
  </si>
  <si>
    <t>info@eukinesis.it</t>
  </si>
  <si>
    <t>Silvia Bernardini e Simone Galiberti</t>
  </si>
  <si>
    <t>Wetfit ssd srl</t>
  </si>
  <si>
    <t>Sarzana (SP)</t>
  </si>
  <si>
    <t>info.wetfit@gmail.com</t>
  </si>
  <si>
    <t>Libertas Femminile asd</t>
  </si>
  <si>
    <t>349 6001258</t>
  </si>
  <si>
    <t>luccheselibertasfemminile@gmail.com</t>
  </si>
  <si>
    <t>US Città di Pontedera srl</t>
  </si>
  <si>
    <t>0587 57720</t>
  </si>
  <si>
    <t>oltresegreteria@gmail.com</t>
  </si>
  <si>
    <t>Pastacaldi Paolo 0587 57720</t>
  </si>
  <si>
    <t xml:space="preserve">ASD Nutrigym </t>
  </si>
  <si>
    <t>348 4743951</t>
  </si>
  <si>
    <t>nutrigym20@yahoo.it</t>
  </si>
  <si>
    <t>Trotta Massimo</t>
  </si>
  <si>
    <t xml:space="preserve">ASD Five To Five </t>
  </si>
  <si>
    <t>Asciano (PI)</t>
  </si>
  <si>
    <t>050 855550</t>
  </si>
  <si>
    <t>info@fivetofive.it</t>
  </si>
  <si>
    <t>Vito Rallo 345 0367747</t>
  </si>
  <si>
    <t>Carrarese Calcio 1908 srl</t>
  </si>
  <si>
    <t>0585 044150</t>
  </si>
  <si>
    <t>info@carraresecalcio.it</t>
  </si>
  <si>
    <t>Vittorio Piccotti</t>
  </si>
  <si>
    <t>ASD Scuola Arti Marziali Fragale</t>
  </si>
  <si>
    <t>335 5851934</t>
  </si>
  <si>
    <t>scuolafragale@gmail.com</t>
  </si>
  <si>
    <t>Roberto Fragale</t>
  </si>
  <si>
    <t xml:space="preserve">ASD Stradella </t>
  </si>
  <si>
    <t>348 8288485</t>
  </si>
  <si>
    <t>Domenico Francini</t>
  </si>
  <si>
    <t>ASD Millennium</t>
  </si>
  <si>
    <t>San Frediano (PI)</t>
  </si>
  <si>
    <t>050 442277</t>
  </si>
  <si>
    <t>info@palestramillennium.it</t>
  </si>
  <si>
    <t>Morganti Marco 339 4318259 - Maestrini elisa 339 7905948</t>
  </si>
  <si>
    <t>CRF asd</t>
  </si>
  <si>
    <t>Venturina Terme (LI)</t>
  </si>
  <si>
    <t>339 1867331</t>
  </si>
  <si>
    <t>vignali15@interfree.it</t>
  </si>
  <si>
    <t>ASD Five to Five</t>
  </si>
  <si>
    <t>Asciano (PISA)</t>
  </si>
  <si>
    <t>info@fiveotfive.it</t>
  </si>
  <si>
    <t>ASDNovaboxe Colli Club</t>
  </si>
  <si>
    <t>338 6002262</t>
  </si>
  <si>
    <t>ale.colli@hotmail.it</t>
  </si>
  <si>
    <t>Alessandro Colli 338 6002262</t>
  </si>
  <si>
    <t>ASD Polisportiva Casa del Popolo Metato</t>
  </si>
  <si>
    <t>Metato (PI)</t>
  </si>
  <si>
    <t>050 811295</t>
  </si>
  <si>
    <t>polcdpmetato@alice.it</t>
  </si>
  <si>
    <t>Pietrini Andrea</t>
  </si>
  <si>
    <t>Polisportiva S.Maria ASD</t>
  </si>
  <si>
    <t>0571 83538</t>
  </si>
  <si>
    <t>polisportivasmaria@libero.it</t>
  </si>
  <si>
    <t>Mauro Falorni 339 5480503</t>
  </si>
  <si>
    <t>US Massese 1919 srl</t>
  </si>
  <si>
    <t>0585 831687</t>
  </si>
  <si>
    <t>info@massesecalcio.it</t>
  </si>
  <si>
    <t>Luca Giulianelli 328 1143532</t>
  </si>
  <si>
    <t>Bertola Tennis Club</t>
  </si>
  <si>
    <t>Via Fratelli Rosselli 122</t>
  </si>
  <si>
    <t>0584 630586</t>
  </si>
  <si>
    <t>Referente Studenti</t>
  </si>
  <si>
    <t>Sardaro Laura - Bertola Massimo 328 9720308</t>
  </si>
  <si>
    <t>Pallacanestro Don Bosco</t>
  </si>
  <si>
    <t>0586 858167</t>
  </si>
  <si>
    <t>info@pallacanestrodonbosco.it</t>
  </si>
  <si>
    <t>Paolo Capitani 339 1725718</t>
  </si>
  <si>
    <t>Reckless ssd</t>
  </si>
  <si>
    <t>crossfitcascina@gmail.com</t>
  </si>
  <si>
    <t>crossfit, Karate (altre attività in programma)</t>
  </si>
  <si>
    <t>344 0136176 Alice Croci</t>
  </si>
  <si>
    <t>Pro Livorno 1919 Sorgenti</t>
  </si>
  <si>
    <t>0586 403017</t>
  </si>
  <si>
    <t>prolivorno@virgilio.it</t>
  </si>
  <si>
    <t>Coppola Stefano 335 6620454</t>
  </si>
  <si>
    <t>ASD Officina  Del Corpo Umano</t>
  </si>
  <si>
    <t>338 1154588</t>
  </si>
  <si>
    <t>dale28@hotmail.it</t>
  </si>
  <si>
    <t>Polisportiva Camaiore Calcio asd</t>
  </si>
  <si>
    <t>0584 980577</t>
  </si>
  <si>
    <t>camaiorecalcioasd@gmail.com</t>
  </si>
  <si>
    <t>Massimo Bonuccelli 347 6481102</t>
  </si>
  <si>
    <t>ASD Donoratico Volley</t>
  </si>
  <si>
    <t>320 2714297</t>
  </si>
  <si>
    <t>asd.donoratico.volley@alice.it</t>
  </si>
  <si>
    <t>Loni Valeria</t>
  </si>
  <si>
    <t>ASD Arcola Basket</t>
  </si>
  <si>
    <t>Donoratico (LI)</t>
  </si>
  <si>
    <t>335 7566886</t>
  </si>
  <si>
    <t>arcolabasket.info@gmail.com</t>
  </si>
  <si>
    <t>Sacchelli Raffaele</t>
  </si>
  <si>
    <t>ASD My Time</t>
  </si>
  <si>
    <t>050 553477</t>
  </si>
  <si>
    <t>info@mytimeclub.it</t>
  </si>
  <si>
    <t>ASD Nuova Cobra</t>
  </si>
  <si>
    <t>0583 30320</t>
  </si>
  <si>
    <t>info@auserclub.it</t>
  </si>
  <si>
    <t>ASD Rotellistica Camaiore</t>
  </si>
  <si>
    <t>rotellisticacamaiore@gmail.com</t>
  </si>
  <si>
    <t>Elia Guidi</t>
  </si>
  <si>
    <t>SSD DinamikClub srl</t>
  </si>
  <si>
    <t>G.S. Vigili Fuoco Livorno Sez Pesistica</t>
  </si>
  <si>
    <t>342 1665846</t>
  </si>
  <si>
    <t>vigilifuocopesili@libero.it</t>
  </si>
  <si>
    <t>Mammarella Maurizio</t>
  </si>
  <si>
    <t>ASD Piano di Conca</t>
  </si>
  <si>
    <t>0584 996641</t>
  </si>
  <si>
    <t>asdpianodiconca@gmail.com</t>
  </si>
  <si>
    <t>Luigi Del Bigano</t>
  </si>
  <si>
    <t>New Life srl ssd</t>
  </si>
  <si>
    <t>050 864605</t>
  </si>
  <si>
    <t>leonardomastropieri@gmail.com</t>
  </si>
  <si>
    <t>Leonardo Mastropieri 349 3327873</t>
  </si>
  <si>
    <t>asd Profight 1 &amp; Fitness</t>
  </si>
  <si>
    <t>Monala Mugnaini, Alice berti, Istruttore ISEF Roberto Donisi 366 4782830</t>
  </si>
  <si>
    <t>ASD Centro Salute e Sport</t>
  </si>
  <si>
    <t>0587 757038</t>
  </si>
  <si>
    <t>centrosalutesport@libero.it</t>
  </si>
  <si>
    <t>Ferrucci Ivo 320 9260597</t>
  </si>
  <si>
    <t>Living ssd</t>
  </si>
  <si>
    <t>0565 226024</t>
  </si>
  <si>
    <t>livingssd@gmail.com</t>
  </si>
  <si>
    <t>Macchi Cesare</t>
  </si>
  <si>
    <t>asd Cleopatra Fitness Lab Dilettantistica</t>
  </si>
  <si>
    <t>0584 1945666</t>
  </si>
  <si>
    <t>palestracleopatra@gmail.com</t>
  </si>
  <si>
    <t>ASD Turris Calcio a 5</t>
  </si>
  <si>
    <t>info@turriscalcioa5.it</t>
  </si>
  <si>
    <t>corso C5 Femminile, Campionato amatoriale C5 femminile CSI</t>
  </si>
  <si>
    <t>333-3539635</t>
  </si>
  <si>
    <t>Compagnia della Vela asd</t>
  </si>
  <si>
    <t>Emiliano V. 3335 7218881</t>
  </si>
  <si>
    <t>info@cvfm.it</t>
  </si>
  <si>
    <t>Scorpion ASD</t>
  </si>
  <si>
    <t>Querceta di Seravezza (LU)</t>
  </si>
  <si>
    <t>392 5865764</t>
  </si>
  <si>
    <t>palestrascorpion@gmail.com</t>
  </si>
  <si>
    <t>Balderi Duccio 392 5865764</t>
  </si>
  <si>
    <t>ASD Tau Calcio Altopascio</t>
  </si>
  <si>
    <t>info@taucalcioaltopascio.it</t>
  </si>
  <si>
    <t>A.C. Lido di Camaiore AS</t>
  </si>
  <si>
    <t>0584 619259</t>
  </si>
  <si>
    <t>info@aclido.it</t>
  </si>
  <si>
    <t>Santini Marco</t>
  </si>
  <si>
    <t>F.C: Sporting San Donato ASD</t>
  </si>
  <si>
    <t>0583 512776</t>
  </si>
  <si>
    <t>sportingsandonato@alice.it</t>
  </si>
  <si>
    <t>Giuliano Gabrielli</t>
  </si>
  <si>
    <t>asd Scuola Basket Sarzana</t>
  </si>
  <si>
    <t>339 4499156</t>
  </si>
  <si>
    <t>054268@spes.fip.it</t>
  </si>
  <si>
    <t>Gianfranchi Nicola 339 4499156</t>
  </si>
  <si>
    <t>ASD Locorugby</t>
  </si>
  <si>
    <t>339 1513782</t>
  </si>
  <si>
    <t>Marta Giardina 347 8725512</t>
  </si>
  <si>
    <t>ASD Ginnastica Rosignano</t>
  </si>
  <si>
    <t>Isa Giudici 348 4004628</t>
  </si>
  <si>
    <t>giudiciisa@yahoo.it</t>
  </si>
  <si>
    <t>promozione e sviluppo di attività sportive dilettantistiche (ginnastica artistica femminile e maschile, ginnastica ritimica, corsi ludico motori</t>
  </si>
  <si>
    <t>ASD Volley Piombino</t>
  </si>
  <si>
    <t>0565 223605</t>
  </si>
  <si>
    <t>volley.piombino.asd@fipav.li.it</t>
  </si>
  <si>
    <t>Beach Volley Con Amore</t>
  </si>
  <si>
    <t>333 88666309</t>
  </si>
  <si>
    <t>eugenioamore.eventi@gmail.com</t>
  </si>
  <si>
    <t xml:space="preserve">asd Elba Bike </t>
  </si>
  <si>
    <t>Portoferraio (LI)</t>
  </si>
  <si>
    <t>347 6510450</t>
  </si>
  <si>
    <t>info@elbabike.it</t>
  </si>
  <si>
    <t>asd Pallacanestro Piombino</t>
  </si>
  <si>
    <t>347 6547082</t>
  </si>
  <si>
    <t>francescopallacanestropiombino@gmail.com</t>
  </si>
  <si>
    <t>Evo One Club ssd arl</t>
  </si>
  <si>
    <t>Via G.Gelati 38</t>
  </si>
  <si>
    <t>0586 1881300</t>
  </si>
  <si>
    <t>evo.one.club@gmail.com</t>
  </si>
  <si>
    <t>Lorenzo Fiore 349 0516756</t>
  </si>
  <si>
    <t>Gruppo Sportivo Porta a Lucca 1970</t>
  </si>
  <si>
    <t>gsportaalucca@gmail.com</t>
  </si>
  <si>
    <t>Stefano Marziale</t>
  </si>
  <si>
    <t>050-562281 // 3464945156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</si>
</sst>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rgb="FF000000"/>
      <name val="Arial"/>
    </font>
    <font>
      <b/>
      <sz val="18"/>
      <color rgb="FF000000"/>
      <name val="Calibri"/>
      <family val="2"/>
    </font>
    <font>
      <b/>
      <sz val="14"/>
      <color rgb="FF000000"/>
      <name val="Calibri"/>
      <family val="2"/>
    </font>
    <font>
      <sz val="10"/>
      <name val="Arial"/>
      <family val="2"/>
    </font>
    <font>
      <b/>
      <sz val="26"/>
      <color rgb="FF000000"/>
      <name val="Calibri"/>
      <family val="2"/>
    </font>
    <font>
      <b/>
      <sz val="16"/>
      <color rgb="FF000000"/>
      <name val="Arial"/>
      <family val="2"/>
    </font>
    <font>
      <b/>
      <u/>
      <sz val="14"/>
      <color rgb="FF000000"/>
      <name val="Calibri"/>
      <family val="2"/>
    </font>
    <font>
      <sz val="11"/>
      <color rgb="FF000000"/>
      <name val="Calibri"/>
      <family val="2"/>
    </font>
    <font>
      <sz val="10"/>
      <color rgb="FF000000"/>
      <name val="Arial"/>
      <family val="2"/>
    </font>
    <font>
      <u/>
      <sz val="11"/>
      <color rgb="FF0000FF"/>
      <name val="Calibri"/>
      <family val="2"/>
    </font>
    <font>
      <u/>
      <sz val="11"/>
      <color rgb="FF0000FF"/>
      <name val="Calibri"/>
      <family val="2"/>
    </font>
    <font>
      <b/>
      <sz val="11"/>
      <color rgb="FF000000"/>
      <name val="Calibri"/>
      <family val="2"/>
    </font>
    <font>
      <u/>
      <sz val="11"/>
      <color rgb="FF0000FF"/>
      <name val="Calibri"/>
      <family val="2"/>
    </font>
    <font>
      <u/>
      <sz val="11"/>
      <color rgb="FF0000FF"/>
      <name val="Calibri"/>
      <family val="2"/>
    </font>
    <font>
      <b/>
      <sz val="10"/>
      <color rgb="FF000000"/>
      <name val="Arial"/>
      <family val="2"/>
    </font>
    <font>
      <u/>
      <sz val="11"/>
      <color rgb="FF0000FF"/>
      <name val="Calibri"/>
      <family val="2"/>
    </font>
    <font>
      <u/>
      <sz val="11"/>
      <color rgb="FF0000FF"/>
      <name val="Calibri"/>
      <family val="2"/>
    </font>
    <font>
      <sz val="11"/>
      <name val="Calibri"/>
      <family val="2"/>
    </font>
    <font>
      <u/>
      <sz val="11"/>
      <name val="Calibri"/>
      <family val="2"/>
    </font>
    <font>
      <sz val="10"/>
      <color rgb="FF000000"/>
      <name val="Verdana"/>
      <family val="2"/>
    </font>
    <font>
      <b/>
      <sz val="20"/>
      <color rgb="FF000000"/>
      <name val="Calibri"/>
      <family val="2"/>
    </font>
    <font>
      <u/>
      <sz val="10"/>
      <color rgb="FF0000FF"/>
      <name val="Arial"/>
      <family val="2"/>
    </font>
    <font>
      <u/>
      <sz val="11"/>
      <color rgb="FF0000FF"/>
      <name val="Calibri"/>
      <family val="2"/>
    </font>
    <font>
      <u/>
      <sz val="11"/>
      <color rgb="FF0000FF"/>
      <name val="Calibri"/>
      <family val="2"/>
    </font>
    <font>
      <b/>
      <u/>
      <sz val="11"/>
      <color rgb="FF0000FF"/>
      <name val="Calibri"/>
      <family val="2"/>
    </font>
    <font>
      <u/>
      <sz val="11"/>
      <color rgb="FF0000FF"/>
      <name val="Calibri"/>
      <family val="2"/>
    </font>
    <font>
      <u/>
      <sz val="11"/>
      <color rgb="FF0000FF"/>
      <name val="Calibri"/>
      <family val="2"/>
    </font>
    <font>
      <u/>
      <sz val="11"/>
      <color rgb="FF0000FF"/>
      <name val="Calibri"/>
      <family val="2"/>
    </font>
    <font>
      <u/>
      <sz val="10"/>
      <color theme="10"/>
      <name val="Arial"/>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93">
    <xf numFmtId="0" fontId="0" fillId="0" borderId="0" xfId="0" applyFont="1" applyAlignment="1">
      <alignment wrapText="1"/>
    </xf>
    <xf numFmtId="0" fontId="2" fillId="0" borderId="2" xfId="0" applyFont="1" applyBorder="1" applyAlignment="1">
      <alignment horizontal="center"/>
    </xf>
    <xf numFmtId="0" fontId="3" fillId="0" borderId="6" xfId="0" applyFont="1" applyBorder="1" applyAlignment="1">
      <alignment wrapText="1"/>
    </xf>
    <xf numFmtId="0" fontId="6" fillId="0" borderId="2" xfId="0" applyFont="1" applyBorder="1" applyAlignment="1">
      <alignment horizontal="center"/>
    </xf>
    <xf numFmtId="0" fontId="7" fillId="0" borderId="2" xfId="0" applyFont="1" applyBorder="1" applyAlignment="1">
      <alignment vertical="center"/>
    </xf>
    <xf numFmtId="0" fontId="8" fillId="0" borderId="0" xfId="0" applyFont="1" applyAlignment="1">
      <alignment vertical="center"/>
    </xf>
    <xf numFmtId="0" fontId="7" fillId="0" borderId="2" xfId="0" applyFont="1" applyBorder="1" applyAlignment="1">
      <alignment vertical="center" wrapText="1"/>
    </xf>
    <xf numFmtId="0" fontId="9" fillId="0" borderId="2" xfId="0" applyFont="1" applyBorder="1" applyAlignment="1">
      <alignment vertical="center"/>
    </xf>
    <xf numFmtId="0" fontId="10" fillId="0" borderId="2" xfId="0" applyFont="1" applyBorder="1" applyAlignment="1">
      <alignment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center"/>
    </xf>
    <xf numFmtId="0" fontId="7" fillId="0" borderId="2" xfId="0" applyFont="1" applyBorder="1" applyAlignment="1"/>
    <xf numFmtId="0" fontId="12" fillId="0" borderId="2" xfId="0" applyFont="1" applyBorder="1" applyAlignment="1">
      <alignment vertical="center" wrapText="1"/>
    </xf>
    <xf numFmtId="0" fontId="7" fillId="0" borderId="2" xfId="0" applyFont="1" applyBorder="1" applyAlignment="1"/>
    <xf numFmtId="0" fontId="3" fillId="0" borderId="7" xfId="0" applyFont="1" applyBorder="1" applyAlignment="1">
      <alignment wrapText="1"/>
    </xf>
    <xf numFmtId="0" fontId="13" fillId="0" borderId="2" xfId="0" applyFont="1" applyBorder="1" applyAlignment="1">
      <alignment vertical="center" wrapText="1"/>
    </xf>
    <xf numFmtId="0" fontId="7" fillId="0" borderId="2" xfId="0" applyFont="1" applyBorder="1" applyAlignment="1">
      <alignment wrapText="1"/>
    </xf>
    <xf numFmtId="0" fontId="7" fillId="0" borderId="2" xfId="0" applyFont="1" applyBorder="1" applyAlignment="1">
      <alignment vertical="center"/>
    </xf>
    <xf numFmtId="0" fontId="7" fillId="0" borderId="8" xfId="0" applyFont="1" applyBorder="1" applyAlignment="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6" fillId="2" borderId="2" xfId="0" applyFont="1" applyFill="1" applyBorder="1" applyAlignment="1">
      <alignment horizontal="center" vertical="center" wrapText="1"/>
    </xf>
    <xf numFmtId="0" fontId="17" fillId="0" borderId="2" xfId="0" applyFont="1" applyBorder="1" applyAlignment="1">
      <alignment vertical="center" wrapText="1"/>
    </xf>
    <xf numFmtId="0" fontId="7" fillId="3" borderId="2" xfId="0" applyFont="1" applyFill="1" applyBorder="1" applyAlignment="1">
      <alignment vertical="center" wrapText="1"/>
    </xf>
    <xf numFmtId="0" fontId="8" fillId="0" borderId="6" xfId="0" applyFont="1" applyBorder="1" applyAlignment="1">
      <alignment vertical="center"/>
    </xf>
    <xf numFmtId="0" fontId="3" fillId="0" borderId="7" xfId="0" applyFont="1" applyBorder="1" applyAlignment="1">
      <alignment wrapText="1"/>
    </xf>
    <xf numFmtId="0" fontId="3" fillId="0" borderId="0" xfId="0" applyFont="1" applyAlignment="1">
      <alignment wrapText="1"/>
    </xf>
    <xf numFmtId="0" fontId="18" fillId="0" borderId="2" xfId="0" applyFont="1" applyBorder="1" applyAlignment="1">
      <alignment vertical="center"/>
    </xf>
    <xf numFmtId="0" fontId="3" fillId="0" borderId="5" xfId="0" applyFont="1" applyBorder="1" applyAlignment="1">
      <alignment wrapText="1"/>
    </xf>
    <xf numFmtId="0" fontId="3" fillId="0" borderId="2" xfId="0" applyFont="1" applyBorder="1" applyAlignment="1">
      <alignment wrapText="1"/>
    </xf>
    <xf numFmtId="0" fontId="8" fillId="0" borderId="2" xfId="0" applyFont="1" applyBorder="1" applyAlignment="1">
      <alignment vertical="center"/>
    </xf>
    <xf numFmtId="0" fontId="19" fillId="0" borderId="2" xfId="0" applyFont="1" applyBorder="1" applyAlignment="1">
      <alignment horizontal="left" vertical="center" wrapText="1"/>
    </xf>
    <xf numFmtId="0" fontId="19" fillId="0" borderId="2" xfId="0" applyFont="1" applyBorder="1" applyAlignment="1">
      <alignment vertical="center" wrapText="1"/>
    </xf>
    <xf numFmtId="0" fontId="19" fillId="0" borderId="2" xfId="0" applyFont="1" applyBorder="1" applyAlignment="1">
      <alignment horizontal="right" vertical="center" wrapText="1"/>
    </xf>
    <xf numFmtId="0" fontId="21" fillId="0" borderId="2" xfId="0" applyFont="1" applyBorder="1" applyAlignment="1">
      <alignment vertical="center" wrapText="1"/>
    </xf>
    <xf numFmtId="0" fontId="7"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3" fillId="0" borderId="2" xfId="0" applyFont="1" applyBorder="1" applyAlignment="1">
      <alignment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wrapText="1"/>
    </xf>
    <xf numFmtId="0" fontId="26" fillId="0" borderId="2" xfId="0" applyFont="1" applyBorder="1" applyAlignment="1">
      <alignment horizontal="center" vertical="center" wrapText="1"/>
    </xf>
    <xf numFmtId="0" fontId="11" fillId="3" borderId="2" xfId="0" applyFont="1" applyFill="1" applyBorder="1" applyAlignment="1">
      <alignment vertical="center" wrapText="1"/>
    </xf>
    <xf numFmtId="0" fontId="7" fillId="0" borderId="7" xfId="0" applyFont="1" applyBorder="1" applyAlignment="1"/>
    <xf numFmtId="0" fontId="7" fillId="0" borderId="0" xfId="0" applyFont="1" applyAlignment="1"/>
    <xf numFmtId="0" fontId="7" fillId="0" borderId="2" xfId="0" applyFont="1" applyBorder="1" applyAlignment="1">
      <alignment vertical="center" wrapText="1"/>
    </xf>
    <xf numFmtId="0" fontId="17" fillId="0" borderId="2" xfId="0" applyFont="1" applyBorder="1" applyAlignment="1">
      <alignment vertical="center" wrapText="1"/>
    </xf>
    <xf numFmtId="0" fontId="27" fillId="0" borderId="2" xfId="0" applyFont="1" applyBorder="1" applyAlignment="1">
      <alignment vertical="center" wrapText="1"/>
    </xf>
    <xf numFmtId="0" fontId="28" fillId="0" borderId="2" xfId="1" applyBorder="1" applyAlignment="1">
      <alignment horizontal="center" vertical="center"/>
    </xf>
    <xf numFmtId="0" fontId="28" fillId="2" borderId="2" xfId="1" applyFill="1" applyBorder="1" applyAlignment="1">
      <alignment horizontal="center" vertical="center" wrapText="1"/>
    </xf>
    <xf numFmtId="0" fontId="29" fillId="0" borderId="2" xfId="0" applyFont="1" applyBorder="1" applyAlignment="1">
      <alignment horizontal="center" vertical="center" wrapText="1"/>
    </xf>
    <xf numFmtId="0" fontId="28" fillId="0" borderId="2" xfId="1" applyBorder="1" applyAlignment="1">
      <alignment horizontal="center" vertical="center" wrapText="1"/>
    </xf>
    <xf numFmtId="0" fontId="30" fillId="0" borderId="2" xfId="0" applyFont="1" applyBorder="1" applyAlignment="1">
      <alignment horizontal="center" vertical="center" wrapText="1"/>
    </xf>
    <xf numFmtId="0" fontId="28" fillId="0" borderId="0" xfId="1" applyAlignment="1">
      <alignment wrapText="1"/>
    </xf>
    <xf numFmtId="0" fontId="9" fillId="2" borderId="2" xfId="0" applyFont="1" applyFill="1" applyBorder="1" applyAlignment="1">
      <alignment horizontal="center" vertical="center" wrapText="1"/>
    </xf>
    <xf numFmtId="0" fontId="28" fillId="0" borderId="2" xfId="1" applyBorder="1" applyAlignment="1">
      <alignment vertical="center" wrapText="1"/>
    </xf>
    <xf numFmtId="0" fontId="11" fillId="0" borderId="2" xfId="0" applyFont="1" applyFill="1" applyBorder="1" applyAlignment="1">
      <alignment vertical="center" wrapText="1"/>
    </xf>
    <xf numFmtId="0" fontId="28" fillId="0" borderId="2" xfId="1" applyFill="1" applyBorder="1" applyAlignment="1">
      <alignment vertical="center" wrapText="1"/>
    </xf>
    <xf numFmtId="0" fontId="3" fillId="0" borderId="0" xfId="0" quotePrefix="1" applyFont="1" applyAlignment="1">
      <alignment wrapText="1"/>
    </xf>
    <xf numFmtId="0" fontId="7" fillId="0" borderId="2" xfId="0" quotePrefix="1" applyFont="1" applyBorder="1" applyAlignment="1">
      <alignment horizontal="center" vertical="center" wrapText="1"/>
    </xf>
    <xf numFmtId="0" fontId="3" fillId="0" borderId="0" xfId="0" applyFont="1" applyBorder="1" applyAlignment="1">
      <alignment wrapText="1"/>
    </xf>
    <xf numFmtId="0" fontId="7" fillId="0" borderId="9" xfId="0" applyFont="1" applyBorder="1" applyAlignment="1"/>
    <xf numFmtId="0" fontId="3" fillId="0" borderId="9" xfId="0" applyFont="1" applyBorder="1" applyAlignment="1">
      <alignment wrapText="1"/>
    </xf>
    <xf numFmtId="0" fontId="0" fillId="0" borderId="9" xfId="0" applyFont="1" applyBorder="1" applyAlignment="1">
      <alignment wrapText="1"/>
    </xf>
    <xf numFmtId="0" fontId="8" fillId="0" borderId="9" xfId="0" applyFont="1" applyBorder="1" applyAlignment="1">
      <alignment wrapText="1"/>
    </xf>
    <xf numFmtId="0" fontId="11" fillId="3" borderId="8" xfId="0" applyFont="1" applyFill="1" applyBorder="1" applyAlignment="1">
      <alignment vertical="center" wrapText="1"/>
    </xf>
    <xf numFmtId="0" fontId="28" fillId="0" borderId="9" xfId="1" applyBorder="1" applyAlignment="1">
      <alignment wrapText="1"/>
    </xf>
    <xf numFmtId="0" fontId="8" fillId="0" borderId="0" xfId="0" applyFont="1" applyAlignment="1">
      <alignment wrapText="1"/>
    </xf>
    <xf numFmtId="0" fontId="0" fillId="0" borderId="0" xfId="0" applyFont="1" applyAlignment="1">
      <alignment horizontal="center" wrapText="1"/>
    </xf>
    <xf numFmtId="0" fontId="28" fillId="0" borderId="0" xfId="1" applyAlignment="1">
      <alignment horizontal="center" wrapText="1"/>
    </xf>
    <xf numFmtId="0" fontId="28" fillId="0" borderId="1" xfId="1" applyBorder="1" applyAlignment="1">
      <alignment horizontal="center" vertical="center" wrapText="1"/>
    </xf>
    <xf numFmtId="0" fontId="1" fillId="0" borderId="1" xfId="0" applyFont="1" applyBorder="1" applyAlignment="1">
      <alignment horizontal="center" vertical="center"/>
    </xf>
    <xf numFmtId="0" fontId="3" fillId="0" borderId="3" xfId="0" applyFont="1" applyBorder="1" applyAlignment="1">
      <alignment wrapText="1"/>
    </xf>
    <xf numFmtId="0" fontId="3" fillId="0" borderId="5" xfId="0" applyFont="1" applyBorder="1" applyAlignment="1">
      <alignment wrapText="1"/>
    </xf>
    <xf numFmtId="0" fontId="20"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pplyAlignment="1">
      <alignment wrapText="1"/>
    </xf>
    <xf numFmtId="0" fontId="11"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9" xfId="0" applyFont="1" applyBorder="1" applyAlignment="1">
      <alignment horizontal="center" wrapText="1"/>
    </xf>
    <xf numFmtId="0" fontId="0" fillId="0" borderId="9" xfId="0" applyFont="1" applyBorder="1" applyAlignment="1">
      <alignment horizontal="center" vertical="center" wrapText="1"/>
    </xf>
    <xf numFmtId="0" fontId="28" fillId="0" borderId="10" xfId="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vertical="center" wrapText="1"/>
    </xf>
    <xf numFmtId="0" fontId="8" fillId="0" borderId="9"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nuovomondofitness.com" TargetMode="External"/><Relationship Id="rId13" Type="http://schemas.openxmlformats.org/officeDocument/2006/relationships/hyperlink" Target="mailto:puntofitness@virgilio.it" TargetMode="External"/><Relationship Id="rId18" Type="http://schemas.openxmlformats.org/officeDocument/2006/relationships/hyperlink" Target="mailto:info@body-mind.it" TargetMode="External"/><Relationship Id="rId26" Type="http://schemas.openxmlformats.org/officeDocument/2006/relationships/hyperlink" Target="mailto:info@ginnasia.it" TargetMode="External"/><Relationship Id="rId3" Type="http://schemas.openxmlformats.org/officeDocument/2006/relationships/hyperlink" Target="mailto:valentinopandolfi@virgilio.it" TargetMode="External"/><Relationship Id="rId21" Type="http://schemas.openxmlformats.org/officeDocument/2006/relationships/hyperlink" Target="mailto:healthfitness@tin.it" TargetMode="External"/><Relationship Id="rId7" Type="http://schemas.openxmlformats.org/officeDocument/2006/relationships/hyperlink" Target="mailto:info@nuovomondofitness.com" TargetMode="External"/><Relationship Id="rId12" Type="http://schemas.openxmlformats.org/officeDocument/2006/relationships/hyperlink" Target="mailto:info@studioy.it" TargetMode="External"/><Relationship Id="rId17" Type="http://schemas.openxmlformats.org/officeDocument/2006/relationships/hyperlink" Target="mailto:clubaironesrl@gmail.com" TargetMode="External"/><Relationship Id="rId25" Type="http://schemas.openxmlformats.org/officeDocument/2006/relationships/hyperlink" Target="mailto:palestradreamfit@gmail.com" TargetMode="External"/><Relationship Id="rId2" Type="http://schemas.openxmlformats.org/officeDocument/2006/relationships/hyperlink" Target="mailto:centro-salus@libero.it" TargetMode="External"/><Relationship Id="rId16" Type="http://schemas.openxmlformats.org/officeDocument/2006/relationships/hyperlink" Target="mailto:info@palestragreenplanet.com" TargetMode="External"/><Relationship Id="rId20" Type="http://schemas.openxmlformats.org/officeDocument/2006/relationships/hyperlink" Target="mailto:infocascina@tycoscentrofitness.it" TargetMode="External"/><Relationship Id="rId29" Type="http://schemas.openxmlformats.org/officeDocument/2006/relationships/hyperlink" Target="mailto:asdfisicamente2009@gmail.com" TargetMode="External"/><Relationship Id="rId1" Type="http://schemas.openxmlformats.org/officeDocument/2006/relationships/hyperlink" Target="mailto:cecilia.antonini@virgilio.it" TargetMode="External"/><Relationship Id="rId6" Type="http://schemas.openxmlformats.org/officeDocument/2006/relationships/hyperlink" Target="mailto:info@bodycenterpisa.it" TargetMode="External"/><Relationship Id="rId11" Type="http://schemas.openxmlformats.org/officeDocument/2006/relationships/hyperlink" Target="mailto:elenacasarosa@yahoo.it" TargetMode="External"/><Relationship Id="rId24" Type="http://schemas.openxmlformats.org/officeDocument/2006/relationships/hyperlink" Target="mailto:alessiamancini23@gmail.com" TargetMode="External"/><Relationship Id="rId5" Type="http://schemas.openxmlformats.org/officeDocument/2006/relationships/hyperlink" Target="mailto:iltempio.aulla@alice.it" TargetMode="External"/><Relationship Id="rId15" Type="http://schemas.openxmlformats.org/officeDocument/2006/relationships/hyperlink" Target="mailto:tucipaola@aruba.it" TargetMode="External"/><Relationship Id="rId23" Type="http://schemas.openxmlformats.org/officeDocument/2006/relationships/hyperlink" Target="mailto:athena@athenaclub.it" TargetMode="External"/><Relationship Id="rId28" Type="http://schemas.openxmlformats.org/officeDocument/2006/relationships/hyperlink" Target="mailto:crossfitwoodwork@gmail.com" TargetMode="External"/><Relationship Id="rId10" Type="http://schemas.openxmlformats.org/officeDocument/2006/relationships/hyperlink" Target="mailto:robertoterconi@virgilio.it" TargetMode="External"/><Relationship Id="rId19" Type="http://schemas.openxmlformats.org/officeDocument/2006/relationships/hyperlink" Target="mailto:enjoyfitness@joyplanet.it" TargetMode="External"/><Relationship Id="rId31" Type="http://schemas.openxmlformats.org/officeDocument/2006/relationships/hyperlink" Target="mailto:evo.one.club@gmail.com" TargetMode="External"/><Relationship Id="rId4" Type="http://schemas.openxmlformats.org/officeDocument/2006/relationships/hyperlink" Target="mailto:palestra.millennium@virgilio.it" TargetMode="External"/><Relationship Id="rId9" Type="http://schemas.openxmlformats.org/officeDocument/2006/relationships/hyperlink" Target="mailto:info@egoanimaecorpo.it" TargetMode="External"/><Relationship Id="rId14" Type="http://schemas.openxmlformats.org/officeDocument/2006/relationships/hyperlink" Target="mailto:info@b2k.it" TargetMode="External"/><Relationship Id="rId22" Type="http://schemas.openxmlformats.org/officeDocument/2006/relationships/hyperlink" Target="mailto:newpointoffitness@alice.it" TargetMode="External"/><Relationship Id="rId27" Type="http://schemas.openxmlformats.org/officeDocument/2006/relationships/hyperlink" Target="mailto:info@ilnuovoclub.net" TargetMode="External"/><Relationship Id="rId30" Type="http://schemas.openxmlformats.org/officeDocument/2006/relationships/hyperlink" Target="mailto:info@livefunctional.it"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info@cvfm.it" TargetMode="External"/><Relationship Id="rId3" Type="http://schemas.openxmlformats.org/officeDocument/2006/relationships/hyperlink" Target="mailto:ginn_casellina@hotmail.com" TargetMode="External"/><Relationship Id="rId7" Type="http://schemas.openxmlformats.org/officeDocument/2006/relationships/hyperlink" Target="mailto:crossfitcascina@gmail.com" TargetMode="External"/><Relationship Id="rId2" Type="http://schemas.openxmlformats.org/officeDocument/2006/relationships/hyperlink" Target="mailto:info@attivasportutility.it" TargetMode="External"/><Relationship Id="rId1" Type="http://schemas.openxmlformats.org/officeDocument/2006/relationships/hyperlink" Target="mailto:mazzettifranco@libero,.it" TargetMode="External"/><Relationship Id="rId6" Type="http://schemas.openxmlformats.org/officeDocument/2006/relationships/hyperlink" Target="mailto:gianlucamarcucci@libero.it" TargetMode="External"/><Relationship Id="rId5" Type="http://schemas.openxmlformats.org/officeDocument/2006/relationships/hyperlink" Target="mailto:gimplanet@libero.it" TargetMode="External"/><Relationship Id="rId4" Type="http://schemas.openxmlformats.org/officeDocument/2006/relationships/hyperlink" Target="mailto:chery2012@libero.it" TargetMode="External"/><Relationship Id="rId9" Type="http://schemas.openxmlformats.org/officeDocument/2006/relationships/hyperlink" Target="mailto:giudiciisa@yahoo.it"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info@livornocalcio.it" TargetMode="External"/><Relationship Id="rId13" Type="http://schemas.openxmlformats.org/officeDocument/2006/relationships/hyperlink" Target="mailto:fortedeimarmi2015@tiscali.it" TargetMode="External"/><Relationship Id="rId18" Type="http://schemas.openxmlformats.org/officeDocument/2006/relationships/hyperlink" Target="mailto:atleticolucca@virgilio.it" TargetMode="External"/><Relationship Id="rId26" Type="http://schemas.openxmlformats.org/officeDocument/2006/relationships/hyperlink" Target="mailto:camaiorecalcioasd@gmail.com" TargetMode="External"/><Relationship Id="rId3" Type="http://schemas.openxmlformats.org/officeDocument/2006/relationships/hyperlink" Target="mailto:info@giovanifucecchio.it" TargetMode="External"/><Relationship Id="rId21" Type="http://schemas.openxmlformats.org/officeDocument/2006/relationships/hyperlink" Target="mailto:info@fivetofive.it" TargetMode="External"/><Relationship Id="rId7" Type="http://schemas.openxmlformats.org/officeDocument/2006/relationships/hyperlink" Target="mailto:livornocalcioasdacademy@gmail.com" TargetMode="External"/><Relationship Id="rId12" Type="http://schemas.openxmlformats.org/officeDocument/2006/relationships/hyperlink" Target="mailto:info@pievesanpaolo.it" TargetMode="External"/><Relationship Id="rId17" Type="http://schemas.openxmlformats.org/officeDocument/2006/relationships/hyperlink" Target="mailto:polisportivapalazzaccio@virgilio.it" TargetMode="External"/><Relationship Id="rId25" Type="http://schemas.openxmlformats.org/officeDocument/2006/relationships/hyperlink" Target="mailto:prolivorno@virgilio.it" TargetMode="External"/><Relationship Id="rId2" Type="http://schemas.openxmlformats.org/officeDocument/2006/relationships/hyperlink" Target="mailto:sangiulianofc@gmail.com" TargetMode="External"/><Relationship Id="rId16" Type="http://schemas.openxmlformats.org/officeDocument/2006/relationships/hyperlink" Target="mailto:migliarinocalcio@migliarinocalcio.it" TargetMode="External"/><Relationship Id="rId20" Type="http://schemas.openxmlformats.org/officeDocument/2006/relationships/hyperlink" Target="mailto:oltresegreteria@gmail.com" TargetMode="External"/><Relationship Id="rId29" Type="http://schemas.openxmlformats.org/officeDocument/2006/relationships/hyperlink" Target="mailto:info@aclido.it" TargetMode="External"/><Relationship Id="rId1" Type="http://schemas.openxmlformats.org/officeDocument/2006/relationships/hyperlink" Target="mailto:turanocalcio20096@fastwebnet.it" TargetMode="External"/><Relationship Id="rId6" Type="http://schemas.openxmlformats.org/officeDocument/2006/relationships/hyperlink" Target="mailto:luccacalciofemminile@gmail.com" TargetMode="External"/><Relationship Id="rId11" Type="http://schemas.openxmlformats.org/officeDocument/2006/relationships/hyperlink" Target="mailto:pisaovest2013@gmail.com" TargetMode="External"/><Relationship Id="rId24" Type="http://schemas.openxmlformats.org/officeDocument/2006/relationships/hyperlink" Target="mailto:info@massesecalcio.it" TargetMode="External"/><Relationship Id="rId5" Type="http://schemas.openxmlformats.org/officeDocument/2006/relationships/hyperlink" Target="mailto:asdgiovanilenavacchio@gmail.com" TargetMode="External"/><Relationship Id="rId15" Type="http://schemas.openxmlformats.org/officeDocument/2006/relationships/hyperlink" Target="mailto:uscitadipontedera@gmail.com" TargetMode="External"/><Relationship Id="rId23" Type="http://schemas.openxmlformats.org/officeDocument/2006/relationships/hyperlink" Target="mailto:polisportivasmaria@libero.it" TargetMode="External"/><Relationship Id="rId28" Type="http://schemas.openxmlformats.org/officeDocument/2006/relationships/hyperlink" Target="mailto:info@taucalcioaltopascio.it" TargetMode="External"/><Relationship Id="rId10" Type="http://schemas.openxmlformats.org/officeDocument/2006/relationships/hyperlink" Target="mailto:p.pastacaldi@tiscali.it" TargetMode="External"/><Relationship Id="rId19" Type="http://schemas.openxmlformats.org/officeDocument/2006/relationships/hyperlink" Target="mailto:info@juventusclubdocviareggio.it" TargetMode="External"/><Relationship Id="rId31" Type="http://schemas.openxmlformats.org/officeDocument/2006/relationships/printerSettings" Target="../printerSettings/printerSettings4.bin"/><Relationship Id="rId4" Type="http://schemas.openxmlformats.org/officeDocument/2006/relationships/hyperlink" Target="mailto:info@scintillapisaest.it" TargetMode="External"/><Relationship Id="rId9" Type="http://schemas.openxmlformats.org/officeDocument/2006/relationships/hyperlink" Target="mailto:asd.antignano@libero.it" TargetMode="External"/><Relationship Id="rId14" Type="http://schemas.openxmlformats.org/officeDocument/2006/relationships/hyperlink" Target="mailto:atleticoetruria@gmail.com" TargetMode="External"/><Relationship Id="rId22" Type="http://schemas.openxmlformats.org/officeDocument/2006/relationships/hyperlink" Target="mailto:info@carraresecalcio.it" TargetMode="External"/><Relationship Id="rId27" Type="http://schemas.openxmlformats.org/officeDocument/2006/relationships/hyperlink" Target="mailto:asdpianodiconca@gmail.com" TargetMode="External"/><Relationship Id="rId30" Type="http://schemas.openxmlformats.org/officeDocument/2006/relationships/hyperlink" Target="mailto:sportingsandonato@alice.it"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greteria@phisioman.com" TargetMode="External"/><Relationship Id="rId2" Type="http://schemas.openxmlformats.org/officeDocument/2006/relationships/hyperlink" Target="mailto:tucipaola@aruba.it/giacomo_1967@libero.it" TargetMode="External"/><Relationship Id="rId1" Type="http://schemas.openxmlformats.org/officeDocument/2006/relationships/hyperlink" Target="mailto:info@dinamikclub.com" TargetMode="External"/><Relationship Id="rId5" Type="http://schemas.openxmlformats.org/officeDocument/2006/relationships/hyperlink" Target="mailto:info@dinamikclub.com" TargetMode="External"/><Relationship Id="rId4" Type="http://schemas.openxmlformats.org/officeDocument/2006/relationships/hyperlink" Target="mailto:info@egofitnessclub.ne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ttacsipisa@gmail.com" TargetMode="External"/><Relationship Id="rId18" Type="http://schemas.openxmlformats.org/officeDocument/2006/relationships/hyperlink" Target="mailto:palladiumgym.cascina@gmail.com" TargetMode="External"/><Relationship Id="rId26" Type="http://schemas.openxmlformats.org/officeDocument/2006/relationships/hyperlink" Target="mailto:valderawellness@gmail.com" TargetMode="External"/><Relationship Id="rId39" Type="http://schemas.openxmlformats.org/officeDocument/2006/relationships/hyperlink" Target="mailto:nutrigym20@yahoo.it" TargetMode="External"/><Relationship Id="rId21" Type="http://schemas.openxmlformats.org/officeDocument/2006/relationships/hyperlink" Target="mailto:elisabianucci88@gmail.com" TargetMode="External"/><Relationship Id="rId34" Type="http://schemas.openxmlformats.org/officeDocument/2006/relationships/hyperlink" Target="mailto:li038@fidal.it" TargetMode="External"/><Relationship Id="rId42" Type="http://schemas.openxmlformats.org/officeDocument/2006/relationships/hyperlink" Target="mailto:vignali15@interfree.it" TargetMode="External"/><Relationship Id="rId47" Type="http://schemas.openxmlformats.org/officeDocument/2006/relationships/hyperlink" Target="mailto:asd.donoratico.volley@alice.it" TargetMode="External"/><Relationship Id="rId50" Type="http://schemas.openxmlformats.org/officeDocument/2006/relationships/hyperlink" Target="mailto:info@auserclub.it" TargetMode="External"/><Relationship Id="rId55" Type="http://schemas.openxmlformats.org/officeDocument/2006/relationships/hyperlink" Target="mailto:palestrascorpion@gmail.com" TargetMode="External"/><Relationship Id="rId7" Type="http://schemas.openxmlformats.org/officeDocument/2006/relationships/hyperlink" Target="mailto:dibenemarco@libero.it" TargetMode="External"/><Relationship Id="rId12" Type="http://schemas.openxmlformats.org/officeDocument/2006/relationships/hyperlink" Target="mailto:skatingclubmassa@gmail.com" TargetMode="External"/><Relationship Id="rId17" Type="http://schemas.openxmlformats.org/officeDocument/2006/relationships/hyperlink" Target="mailto:lucasignorini@tiscali.it" TargetMode="External"/><Relationship Id="rId25" Type="http://schemas.openxmlformats.org/officeDocument/2006/relationships/hyperlink" Target="mailto:info@clubschermaapuano.it" TargetMode="External"/><Relationship Id="rId33" Type="http://schemas.openxmlformats.org/officeDocument/2006/relationships/hyperlink" Target="mailto:asdgello04@gmail.com" TargetMode="External"/><Relationship Id="rId38" Type="http://schemas.openxmlformats.org/officeDocument/2006/relationships/hyperlink" Target="mailto:luccheselibertasfemminile@gmail.com" TargetMode="External"/><Relationship Id="rId46" Type="http://schemas.openxmlformats.org/officeDocument/2006/relationships/hyperlink" Target="mailto:info@pallacanestrodonbosco.it" TargetMode="External"/><Relationship Id="rId59" Type="http://schemas.openxmlformats.org/officeDocument/2006/relationships/hyperlink" Target="mailto:francescopallacanestropiombino@gmail.com" TargetMode="External"/><Relationship Id="rId2" Type="http://schemas.openxmlformats.org/officeDocument/2006/relationships/hyperlink" Target="mailto:ericapiccioni@hotmail.it" TargetMode="External"/><Relationship Id="rId16" Type="http://schemas.openxmlformats.org/officeDocument/2006/relationships/hyperlink" Target="mailto:leonbertini@gmail.com" TargetMode="External"/><Relationship Id="rId20" Type="http://schemas.openxmlformats.org/officeDocument/2006/relationships/hyperlink" Target="mailto:stefanogambassi1@teletu.it" TargetMode="External"/><Relationship Id="rId29" Type="http://schemas.openxmlformats.org/officeDocument/2006/relationships/hyperlink" Target="mailto:loco@rugbytots.it" TargetMode="External"/><Relationship Id="rId41" Type="http://schemas.openxmlformats.org/officeDocument/2006/relationships/hyperlink" Target="mailto:info@palestramillennium.it" TargetMode="External"/><Relationship Id="rId54" Type="http://schemas.openxmlformats.org/officeDocument/2006/relationships/hyperlink" Target="mailto:centrosalutesport@libero.it" TargetMode="External"/><Relationship Id="rId1" Type="http://schemas.openxmlformats.org/officeDocument/2006/relationships/hyperlink" Target="mailto:fede15.fc@gmail.com" TargetMode="External"/><Relationship Id="rId6" Type="http://schemas.openxmlformats.org/officeDocument/2006/relationships/hyperlink" Target="mailto:info@myfitness.it" TargetMode="External"/><Relationship Id="rId11" Type="http://schemas.openxmlformats.org/officeDocument/2006/relationships/hyperlink" Target="mailto:ceciliapaddeu@gmail.com" TargetMode="External"/><Relationship Id="rId24" Type="http://schemas.openxmlformats.org/officeDocument/2006/relationships/hyperlink" Target="mailto:renzogiunti@virgilio.it" TargetMode="External"/><Relationship Id="rId32" Type="http://schemas.openxmlformats.org/officeDocument/2006/relationships/hyperlink" Target="mailto:info@etruscabasket.it" TargetMode="External"/><Relationship Id="rId37" Type="http://schemas.openxmlformats.org/officeDocument/2006/relationships/hyperlink" Target="mailto:info.wetfit@gmail.com" TargetMode="External"/><Relationship Id="rId40" Type="http://schemas.openxmlformats.org/officeDocument/2006/relationships/hyperlink" Target="mailto:scuolafragale@gmail.com" TargetMode="External"/><Relationship Id="rId45" Type="http://schemas.openxmlformats.org/officeDocument/2006/relationships/hyperlink" Target="mailto:polcdpmetato@alice.it" TargetMode="External"/><Relationship Id="rId53" Type="http://schemas.openxmlformats.org/officeDocument/2006/relationships/hyperlink" Target="mailto:leonardomastropieri@gmail.com" TargetMode="External"/><Relationship Id="rId58" Type="http://schemas.openxmlformats.org/officeDocument/2006/relationships/hyperlink" Target="mailto:info@elbabike.it" TargetMode="External"/><Relationship Id="rId5" Type="http://schemas.openxmlformats.org/officeDocument/2006/relationships/hyperlink" Target="mailto:info@palestranewline.com" TargetMode="External"/><Relationship Id="rId15" Type="http://schemas.openxmlformats.org/officeDocument/2006/relationships/hyperlink" Target="mailto:profightingefitness@hotmail.it" TargetMode="External"/><Relationship Id="rId23" Type="http://schemas.openxmlformats.org/officeDocument/2006/relationships/hyperlink" Target="mailto:cclubschermaluccatbb@virgilio.it" TargetMode="External"/><Relationship Id="rId28" Type="http://schemas.openxmlformats.org/officeDocument/2006/relationships/hyperlink" Target="mailto:info@michiemuose.com" TargetMode="External"/><Relationship Id="rId36" Type="http://schemas.openxmlformats.org/officeDocument/2006/relationships/hyperlink" Target="mailto:info@eukinesis.it" TargetMode="External"/><Relationship Id="rId49" Type="http://schemas.openxmlformats.org/officeDocument/2006/relationships/hyperlink" Target="mailto:info@mytimeclub.it" TargetMode="External"/><Relationship Id="rId57" Type="http://schemas.openxmlformats.org/officeDocument/2006/relationships/hyperlink" Target="mailto:loco@rugbytots.it" TargetMode="External"/><Relationship Id="rId10" Type="http://schemas.openxmlformats.org/officeDocument/2006/relationships/hyperlink" Target="mailto:ginnasticaponsacco@alice.it" TargetMode="External"/><Relationship Id="rId19" Type="http://schemas.openxmlformats.org/officeDocument/2006/relationships/hyperlink" Target="mailto:info@studiocavour360.com" TargetMode="External"/><Relationship Id="rId31" Type="http://schemas.openxmlformats.org/officeDocument/2006/relationships/hyperlink" Target="mailto:manuele.cacicia.mc@gmail.com" TargetMode="External"/><Relationship Id="rId44" Type="http://schemas.openxmlformats.org/officeDocument/2006/relationships/hyperlink" Target="mailto:ale.colli@hotmail.it" TargetMode="External"/><Relationship Id="rId52" Type="http://schemas.openxmlformats.org/officeDocument/2006/relationships/hyperlink" Target="mailto:vigilifuocopesili@libero.it" TargetMode="External"/><Relationship Id="rId60" Type="http://schemas.openxmlformats.org/officeDocument/2006/relationships/printerSettings" Target="../printerSettings/printerSettings1.bin"/><Relationship Id="rId4" Type="http://schemas.openxmlformats.org/officeDocument/2006/relationships/hyperlink" Target="mailto:mdscentroginnicopisano@gmail.com" TargetMode="External"/><Relationship Id="rId9" Type="http://schemas.openxmlformats.org/officeDocument/2006/relationships/hyperlink" Target="mailto:bacciofitnesscenter@libero.it" TargetMode="External"/><Relationship Id="rId14" Type="http://schemas.openxmlformats.org/officeDocument/2006/relationships/hyperlink" Target="mailto:elisabetta_fontanelli@gmail.com" TargetMode="External"/><Relationship Id="rId22" Type="http://schemas.openxmlformats.org/officeDocument/2006/relationships/hyperlink" Target="mailto:grazzini.paolo@alice.it" TargetMode="External"/><Relationship Id="rId27" Type="http://schemas.openxmlformats.org/officeDocument/2006/relationships/hyperlink" Target="mailto:pugilistica.cbartolomei@gmail.com" TargetMode="External"/><Relationship Id="rId30" Type="http://schemas.openxmlformats.org/officeDocument/2006/relationships/hyperlink" Target="mailto:stacchinisimone@viriglio.it" TargetMode="External"/><Relationship Id="rId35" Type="http://schemas.openxmlformats.org/officeDocument/2006/relationships/hyperlink" Target="mailto:sunrise.pisa@gmail.com" TargetMode="External"/><Relationship Id="rId43" Type="http://schemas.openxmlformats.org/officeDocument/2006/relationships/hyperlink" Target="mailto:info@fiveotfive.it" TargetMode="External"/><Relationship Id="rId48" Type="http://schemas.openxmlformats.org/officeDocument/2006/relationships/hyperlink" Target="mailto:arcolabasket.info@gmail.com" TargetMode="External"/><Relationship Id="rId56" Type="http://schemas.openxmlformats.org/officeDocument/2006/relationships/hyperlink" Target="mailto:054268@spes.fip.it" TargetMode="External"/><Relationship Id="rId8" Type="http://schemas.openxmlformats.org/officeDocument/2006/relationships/hyperlink" Target="mailto:pallacanestromassa.asd@gmail.com" TargetMode="External"/><Relationship Id="rId51" Type="http://schemas.openxmlformats.org/officeDocument/2006/relationships/hyperlink" Target="mailto:rotellisticacamaiore@gmail.com" TargetMode="External"/><Relationship Id="rId3" Type="http://schemas.openxmlformats.org/officeDocument/2006/relationships/hyperlink" Target="mailto:alelli14@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iuseppemarsili@alice.it" TargetMode="External"/><Relationship Id="rId7" Type="http://schemas.openxmlformats.org/officeDocument/2006/relationships/hyperlink" Target="mailto:eugenioamore.eventi@gmail.com" TargetMode="External"/><Relationship Id="rId2" Type="http://schemas.openxmlformats.org/officeDocument/2006/relationships/hyperlink" Target="mailto:vbcpontedera@live.it" TargetMode="External"/><Relationship Id="rId1" Type="http://schemas.openxmlformats.org/officeDocument/2006/relationships/hyperlink" Target="mailto:segreteria@pallavolocascina.net" TargetMode="External"/><Relationship Id="rId6" Type="http://schemas.openxmlformats.org/officeDocument/2006/relationships/hyperlink" Target="mailto:volley.piombino.asd@fipav.li.it" TargetMode="External"/><Relationship Id="rId5" Type="http://schemas.openxmlformats.org/officeDocument/2006/relationships/hyperlink" Target="mailto:emmeciconsulenze@tiscali.it" TargetMode="External"/><Relationship Id="rId4" Type="http://schemas.openxmlformats.org/officeDocument/2006/relationships/hyperlink" Target="mailto:cplibertaspisa@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ivingssd@gmail.com" TargetMode="External"/><Relationship Id="rId3" Type="http://schemas.openxmlformats.org/officeDocument/2006/relationships/hyperlink" Target="mailto:alebosca@msn.com" TargetMode="External"/><Relationship Id="rId7" Type="http://schemas.openxmlformats.org/officeDocument/2006/relationships/hyperlink" Target="mailto:dale28@hotmail.it" TargetMode="External"/><Relationship Id="rId2" Type="http://schemas.openxmlformats.org/officeDocument/2006/relationships/hyperlink" Target="mailto:info@egoanimaecorpo.it" TargetMode="External"/><Relationship Id="rId1" Type="http://schemas.openxmlformats.org/officeDocument/2006/relationships/hyperlink" Target="mailto:bodylab@hotmail.it" TargetMode="External"/><Relationship Id="rId6" Type="http://schemas.openxmlformats.org/officeDocument/2006/relationships/hyperlink" Target="mailto:vidavillage@libero.it" TargetMode="External"/><Relationship Id="rId5" Type="http://schemas.openxmlformats.org/officeDocument/2006/relationships/hyperlink" Target="mailto:mabosclub@libero.it" TargetMode="External"/><Relationship Id="rId4" Type="http://schemas.openxmlformats.org/officeDocument/2006/relationships/hyperlink" Target="mailto:info@lifepflucca.it" TargetMode="External"/><Relationship Id="rId9" Type="http://schemas.openxmlformats.org/officeDocument/2006/relationships/hyperlink" Target="mailto:palestracleopatra@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5cecchetto@tiscali.it" TargetMode="External"/><Relationship Id="rId3" Type="http://schemas.openxmlformats.org/officeDocument/2006/relationships/hyperlink" Target="mailto:biasci.daniele@gmail.com" TargetMode="External"/><Relationship Id="rId7" Type="http://schemas.openxmlformats.org/officeDocument/2006/relationships/hyperlink" Target="mailto:asdvirtusuliveto@libero.it" TargetMode="External"/><Relationship Id="rId2" Type="http://schemas.openxmlformats.org/officeDocument/2006/relationships/hyperlink" Target="mailto:segreteria@gsbellaria.it" TargetMode="External"/><Relationship Id="rId1" Type="http://schemas.openxmlformats.org/officeDocument/2006/relationships/hyperlink" Target="mailto:comitato@csi-pisa.it" TargetMode="External"/><Relationship Id="rId6" Type="http://schemas.openxmlformats.org/officeDocument/2006/relationships/hyperlink" Target="mailto:recce.paolo@tiscali.it" TargetMode="External"/><Relationship Id="rId5" Type="http://schemas.openxmlformats.org/officeDocument/2006/relationships/hyperlink" Target="mailto:vitaletti1@alice.it" TargetMode="External"/><Relationship Id="rId10" Type="http://schemas.openxmlformats.org/officeDocument/2006/relationships/hyperlink" Target="mailto:info@turriscalcioa5.it" TargetMode="External"/><Relationship Id="rId4" Type="http://schemas.openxmlformats.org/officeDocument/2006/relationships/hyperlink" Target="mailto:adm@matteotti.it" TargetMode="External"/><Relationship Id="rId9" Type="http://schemas.openxmlformats.org/officeDocument/2006/relationships/hyperlink" Target="mailto:comitato@csi-pisa.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mailto:libertas1974@gmail.com" TargetMode="External"/><Relationship Id="rId13" Type="http://schemas.openxmlformats.org/officeDocument/2006/relationships/hyperlink" Target="mailto:nuotogavorranomassa@federnuoto.it" TargetMode="External"/><Relationship Id="rId18" Type="http://schemas.openxmlformats.org/officeDocument/2006/relationships/hyperlink" Target="mailto:club.nautico@tin.it" TargetMode="External"/><Relationship Id="rId26" Type="http://schemas.openxmlformats.org/officeDocument/2006/relationships/hyperlink" Target="mailto:info@versilianuoto.it" TargetMode="External"/><Relationship Id="rId39" Type="http://schemas.openxmlformats.org/officeDocument/2006/relationships/hyperlink" Target="mailto:sportivanuotogrosseto@federnuoto.it" TargetMode="External"/><Relationship Id="rId3" Type="http://schemas.openxmlformats.org/officeDocument/2006/relationships/hyperlink" Target="mailto:nuotouisp2003@libero.it" TargetMode="External"/><Relationship Id="rId21" Type="http://schemas.openxmlformats.org/officeDocument/2006/relationships/hyperlink" Target="mailto:carlochelli@htmail.it" TargetMode="External"/><Relationship Id="rId34" Type="http://schemas.openxmlformats.org/officeDocument/2006/relationships/hyperlink" Target="mailto:nuotolivorno@htmail.it" TargetMode="External"/><Relationship Id="rId42" Type="http://schemas.openxmlformats.org/officeDocument/2006/relationships/hyperlink" Target="mailto:info@teseotesei.it" TargetMode="External"/><Relationship Id="rId7" Type="http://schemas.openxmlformats.org/officeDocument/2006/relationships/hyperlink" Target="mailto:n.romanini@alice.it" TargetMode="External"/><Relationship Id="rId12" Type="http://schemas.openxmlformats.org/officeDocument/2006/relationships/hyperlink" Target="mailto:gymnicclubnuoto@federnuoto.it" TargetMode="External"/><Relationship Id="rId17" Type="http://schemas.openxmlformats.org/officeDocument/2006/relationships/hyperlink" Target="mailto:asbluwater@libero.it" TargetMode="External"/><Relationship Id="rId25" Type="http://schemas.openxmlformats.org/officeDocument/2006/relationships/hyperlink" Target="mailto:massanuoto@federnuoto.it" TargetMode="External"/><Relationship Id="rId33" Type="http://schemas.openxmlformats.org/officeDocument/2006/relationships/hyperlink" Target="mailto:massarosanuoto@virgilio.it" TargetMode="External"/><Relationship Id="rId38" Type="http://schemas.openxmlformats.org/officeDocument/2006/relationships/hyperlink" Target="mailto:nuotopiombino@nuotopiombino.it" TargetMode="External"/><Relationship Id="rId46" Type="http://schemas.openxmlformats.org/officeDocument/2006/relationships/hyperlink" Target="mailto:giorgiobassani66@gmail.com" TargetMode="External"/><Relationship Id="rId2" Type="http://schemas.openxmlformats.org/officeDocument/2006/relationships/hyperlink" Target="mailto:cnlcircolonuotolucca@tiscali.it" TargetMode="External"/><Relationship Id="rId16" Type="http://schemas.openxmlformats.org/officeDocument/2006/relationships/hyperlink" Target="mailto:agonistica.nuoto@email.it" TargetMode="External"/><Relationship Id="rId20" Type="http://schemas.openxmlformats.org/officeDocument/2006/relationships/hyperlink" Target="mailto:valecocconcelli@hotmail.it" TargetMode="External"/><Relationship Id="rId29" Type="http://schemas.openxmlformats.org/officeDocument/2006/relationships/hyperlink" Target="mailto:velathri2003@email.it" TargetMode="External"/><Relationship Id="rId41" Type="http://schemas.openxmlformats.org/officeDocument/2006/relationships/hyperlink" Target="mailto:teamnuototoscana@libero.it" TargetMode="External"/><Relationship Id="rId1" Type="http://schemas.openxmlformats.org/officeDocument/2006/relationships/hyperlink" Target="mailto:palestra.piramide@tin.it" TargetMode="External"/><Relationship Id="rId6" Type="http://schemas.openxmlformats.org/officeDocument/2006/relationships/hyperlink" Target="mailto:argentarionuoto@tiscali.it" TargetMode="External"/><Relationship Id="rId11" Type="http://schemas.openxmlformats.org/officeDocument/2006/relationships/hyperlink" Target="mailto:etruria.pallanuoto@gmail.com" TargetMode="External"/><Relationship Id="rId24" Type="http://schemas.openxmlformats.org/officeDocument/2006/relationships/hyperlink" Target="mailto:nuotocapannori@federnuoto.it" TargetMode="External"/><Relationship Id="rId32" Type="http://schemas.openxmlformats.org/officeDocument/2006/relationships/hyperlink" Target="mailto:giorgiosgherri@yhoo.it" TargetMode="External"/><Relationship Id="rId37" Type="http://schemas.openxmlformats.org/officeDocument/2006/relationships/hyperlink" Target="mailto:info@pianetasport.eu" TargetMode="External"/><Relationship Id="rId40" Type="http://schemas.openxmlformats.org/officeDocument/2006/relationships/hyperlink" Target="mailto:rocchi@gmail.com" TargetMode="External"/><Relationship Id="rId45" Type="http://schemas.openxmlformats.org/officeDocument/2006/relationships/hyperlink" Target="mailto:cecina@virtusbuonconvento.it" TargetMode="External"/><Relationship Id="rId5" Type="http://schemas.openxmlformats.org/officeDocument/2006/relationships/hyperlink" Target="mailto:info@amatorinuotofollonica.it" TargetMode="External"/><Relationship Id="rId15" Type="http://schemas.openxmlformats.org/officeDocument/2006/relationships/hyperlink" Target="mailto:pallanuotobenfica@tiscalinet.it" TargetMode="External"/><Relationship Id="rId23" Type="http://schemas.openxmlformats.org/officeDocument/2006/relationships/hyperlink" Target="mailto:nuotolagabella@lbero.it" TargetMode="External"/><Relationship Id="rId28" Type="http://schemas.openxmlformats.org/officeDocument/2006/relationships/hyperlink" Target="mailto:info@centronuotomontecatini.it" TargetMode="External"/><Relationship Id="rId36" Type="http://schemas.openxmlformats.org/officeDocument/2006/relationships/hyperlink" Target="mailto:pallanuotolivorno@tiscali.it" TargetMode="External"/><Relationship Id="rId10" Type="http://schemas.openxmlformats.org/officeDocument/2006/relationships/hyperlink" Target="mailto:dlfnuotolivorno@virgilio.it" TargetMode="External"/><Relationship Id="rId19" Type="http://schemas.openxmlformats.org/officeDocument/2006/relationships/hyperlink" Target="mailto:segreteria@asdnuotocecina.it" TargetMode="External"/><Relationship Id="rId31" Type="http://schemas.openxmlformats.org/officeDocument/2006/relationships/hyperlink" Target="mailto:marcomoni57@alice.it" TargetMode="External"/><Relationship Id="rId44" Type="http://schemas.openxmlformats.org/officeDocument/2006/relationships/hyperlink" Target="mailto:giuseppe.frisenda@iol.it" TargetMode="External"/><Relationship Id="rId4" Type="http://schemas.openxmlformats.org/officeDocument/2006/relationships/hyperlink" Target="mailto:meetigartiglio@assonuoto.it" TargetMode="External"/><Relationship Id="rId9" Type="http://schemas.openxmlformats.org/officeDocument/2006/relationships/hyperlink" Target="mailto:cnmassese@cnmassese-tirrenicanuoto.it" TargetMode="External"/><Relationship Id="rId14" Type="http://schemas.openxmlformats.org/officeDocument/2006/relationships/hyperlink" Target="mailto:nuotoclubapuania@virgilio.it" TargetMode="External"/><Relationship Id="rId22" Type="http://schemas.openxmlformats.org/officeDocument/2006/relationships/hyperlink" Target="mailto:s.camiciottoli@aquatempra.it" TargetMode="External"/><Relationship Id="rId27" Type="http://schemas.openxmlformats.org/officeDocument/2006/relationships/hyperlink" Target="mailto:info@butterflynuoto.it" TargetMode="External"/><Relationship Id="rId30" Type="http://schemas.openxmlformats.org/officeDocument/2006/relationships/hyperlink" Target="mailto:info@canottieriarno.it" TargetMode="External"/><Relationship Id="rId35" Type="http://schemas.openxmlformats.org/officeDocument/2006/relationships/hyperlink" Target="mailto:nuotoviareggio@federnuoto.it" TargetMode="External"/><Relationship Id="rId43" Type="http://schemas.openxmlformats.org/officeDocument/2006/relationships/hyperlink" Target="mailto:tirrenicanuoto@assonuoto.i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ezione@spaziovitale.it" TargetMode="External"/><Relationship Id="rId2" Type="http://schemas.openxmlformats.org/officeDocument/2006/relationships/hyperlink" Target="mailto:info@queenfit.it" TargetMode="External"/><Relationship Id="rId1" Type="http://schemas.openxmlformats.org/officeDocument/2006/relationships/hyperlink" Target="mailto:info@palestrastayfit.it" TargetMode="External"/><Relationship Id="rId6" Type="http://schemas.openxmlformats.org/officeDocument/2006/relationships/printerSettings" Target="../printerSettings/printerSettings3.bin"/><Relationship Id="rId5" Type="http://schemas.openxmlformats.org/officeDocument/2006/relationships/hyperlink" Target="mailto:bacciofitnesscenter@libero.it" TargetMode="External"/><Relationship Id="rId4" Type="http://schemas.openxmlformats.org/officeDocument/2006/relationships/hyperlink" Target="mailto:infinitygym@outloo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58" workbookViewId="0">
      <selection activeCell="A92" sqref="A92"/>
    </sheetView>
  </sheetViews>
  <sheetFormatPr defaultColWidth="14.42578125" defaultRowHeight="12.75" customHeight="1" x14ac:dyDescent="0.2"/>
  <cols>
    <col min="1" max="1" width="31.7109375" customWidth="1"/>
    <col min="2" max="2" width="25.140625" customWidth="1"/>
    <col min="3" max="3" width="25.42578125" customWidth="1"/>
    <col min="4" max="4" width="22.5703125" bestFit="1" customWidth="1"/>
    <col min="5" max="5" width="31.7109375" customWidth="1"/>
    <col min="6" max="6" width="19.42578125" customWidth="1"/>
  </cols>
  <sheetData>
    <row r="1" spans="1:6" ht="22.5" customHeight="1" x14ac:dyDescent="0.2">
      <c r="A1" s="78" t="s">
        <v>0</v>
      </c>
      <c r="B1" s="79"/>
      <c r="C1" s="79"/>
      <c r="D1" s="79"/>
      <c r="E1" s="79"/>
      <c r="F1" s="80"/>
    </row>
    <row r="2" spans="1:6" ht="18" customHeight="1" x14ac:dyDescent="0.3">
      <c r="A2" s="1" t="s">
        <v>1</v>
      </c>
      <c r="B2" s="1" t="s">
        <v>2</v>
      </c>
      <c r="C2" s="1" t="s">
        <v>3</v>
      </c>
      <c r="D2" s="1" t="s">
        <v>5</v>
      </c>
      <c r="E2" s="1" t="s">
        <v>6</v>
      </c>
      <c r="F2" s="1" t="s">
        <v>7</v>
      </c>
    </row>
    <row r="3" spans="1:6" ht="13.5" customHeight="1" x14ac:dyDescent="0.2">
      <c r="A3" s="4" t="s">
        <v>15</v>
      </c>
      <c r="B3" s="4" t="s">
        <v>17</v>
      </c>
      <c r="C3" s="4" t="s">
        <v>18</v>
      </c>
      <c r="D3" s="4" t="s">
        <v>19</v>
      </c>
      <c r="E3" s="7" t="str">
        <f>HYPERLINK("mailto:cecilia.antonini@virgilio.it","cecilia.antonini@virgilio.it")</f>
        <v>cecilia.antonini@virgilio.it</v>
      </c>
      <c r="F3" s="4" t="s">
        <v>24</v>
      </c>
    </row>
    <row r="4" spans="1:6" ht="13.5" customHeight="1" x14ac:dyDescent="0.2">
      <c r="A4" s="4" t="s">
        <v>25</v>
      </c>
      <c r="B4" s="4" t="s">
        <v>26</v>
      </c>
      <c r="C4" s="4" t="s">
        <v>27</v>
      </c>
      <c r="D4" s="4" t="s">
        <v>28</v>
      </c>
      <c r="E4" s="7" t="str">
        <f>HYPERLINK("mailto:centro-salus@libero.it","centro-salus@libero.it")</f>
        <v>centro-salus@libero.it</v>
      </c>
      <c r="F4" s="4" t="s">
        <v>34</v>
      </c>
    </row>
    <row r="5" spans="1:6" ht="13.5" customHeight="1" x14ac:dyDescent="0.2">
      <c r="A5" s="4" t="s">
        <v>36</v>
      </c>
      <c r="B5" s="4" t="s">
        <v>40</v>
      </c>
      <c r="C5" s="4" t="s">
        <v>41</v>
      </c>
      <c r="D5" s="4" t="s">
        <v>43</v>
      </c>
      <c r="E5" s="7" t="str">
        <f>HYPERLINK("mailto:valentinopandolfi@virgilio.it","valentinopandolfi@virgilio.it")</f>
        <v>valentinopandolfi@virgilio.it</v>
      </c>
      <c r="F5" s="4" t="s">
        <v>47</v>
      </c>
    </row>
    <row r="6" spans="1:6" ht="13.5" customHeight="1" x14ac:dyDescent="0.2">
      <c r="A6" s="4" t="s">
        <v>48</v>
      </c>
      <c r="B6" s="4" t="s">
        <v>49</v>
      </c>
      <c r="C6" s="4" t="s">
        <v>50</v>
      </c>
      <c r="D6" s="4" t="s">
        <v>51</v>
      </c>
      <c r="E6" s="7" t="str">
        <f>HYPERLINK("mailto:palestra.millennium@virgilio.it","palestra.millennium@virgilio.it")</f>
        <v>palestra.millennium@virgilio.it</v>
      </c>
      <c r="F6" s="4" t="s">
        <v>52</v>
      </c>
    </row>
    <row r="7" spans="1:6" ht="13.5" customHeight="1" x14ac:dyDescent="0.2">
      <c r="A7" s="4" t="s">
        <v>53</v>
      </c>
      <c r="B7" s="4" t="s">
        <v>54</v>
      </c>
      <c r="C7" s="4" t="s">
        <v>55</v>
      </c>
      <c r="D7" s="4" t="s">
        <v>56</v>
      </c>
      <c r="E7" s="7" t="str">
        <f>HYPERLINK("mailto:iltempio.aulla@alice.it","iltempio.aulla@alice.it")</f>
        <v>iltempio.aulla@alice.it</v>
      </c>
      <c r="F7" s="4" t="s">
        <v>59</v>
      </c>
    </row>
    <row r="8" spans="1:6" ht="42" customHeight="1" x14ac:dyDescent="0.2">
      <c r="A8" s="4" t="s">
        <v>62</v>
      </c>
      <c r="B8" s="4" t="s">
        <v>64</v>
      </c>
      <c r="C8" s="4" t="s">
        <v>22</v>
      </c>
      <c r="D8" s="4" t="s">
        <v>65</v>
      </c>
      <c r="E8" s="7" t="str">
        <f>HYPERLINK("mailto:info@bodycenterpisa.it","info@bodycenterpisa.it")</f>
        <v>info@bodycenterpisa.it</v>
      </c>
      <c r="F8" s="6" t="s">
        <v>71</v>
      </c>
    </row>
    <row r="9" spans="1:6" ht="42" customHeight="1" x14ac:dyDescent="0.2">
      <c r="A9" s="4" t="s">
        <v>72</v>
      </c>
      <c r="B9" s="4" t="s">
        <v>73</v>
      </c>
      <c r="C9" s="4" t="s">
        <v>74</v>
      </c>
      <c r="D9" s="4" t="s">
        <v>75</v>
      </c>
      <c r="E9" s="7" t="str">
        <f t="shared" ref="E9:E10" si="0">HYPERLINK("mailto:info@nuovomondofitness.com","info@nuovomondofitness.com")</f>
        <v>info@nuovomondofitness.com</v>
      </c>
      <c r="F9" s="6" t="s">
        <v>94</v>
      </c>
    </row>
    <row r="10" spans="1:6" ht="27.75" customHeight="1" x14ac:dyDescent="0.2">
      <c r="A10" s="6" t="s">
        <v>97</v>
      </c>
      <c r="B10" s="4" t="s">
        <v>73</v>
      </c>
      <c r="C10" s="4" t="s">
        <v>74</v>
      </c>
      <c r="D10" s="4" t="s">
        <v>75</v>
      </c>
      <c r="E10" s="7" t="str">
        <f t="shared" si="0"/>
        <v>info@nuovomondofitness.com</v>
      </c>
      <c r="F10" s="6" t="s">
        <v>114</v>
      </c>
    </row>
    <row r="11" spans="1:6" ht="27.75" customHeight="1" x14ac:dyDescent="0.2">
      <c r="A11" s="6" t="s">
        <v>115</v>
      </c>
      <c r="B11" s="6" t="s">
        <v>116</v>
      </c>
      <c r="C11" s="6" t="s">
        <v>118</v>
      </c>
      <c r="D11" s="6" t="s">
        <v>121</v>
      </c>
      <c r="E11" s="8" t="str">
        <f>HYPERLINK("mailto:info@egoanimaecorpo.it","info@egoanimaecorpo.it")</f>
        <v>info@egoanimaecorpo.it</v>
      </c>
      <c r="F11" s="6" t="s">
        <v>125</v>
      </c>
    </row>
    <row r="12" spans="1:6" ht="27.75" customHeight="1" x14ac:dyDescent="0.2">
      <c r="A12" s="6" t="s">
        <v>126</v>
      </c>
      <c r="B12" s="6" t="s">
        <v>127</v>
      </c>
      <c r="C12" s="6" t="s">
        <v>128</v>
      </c>
      <c r="D12" s="6" t="s">
        <v>129</v>
      </c>
      <c r="E12" s="8" t="str">
        <f>HYPERLINK("mailto:robertoterconi@virgilio.it","robertoterconi@virgilio.it")</f>
        <v>robertoterconi@virgilio.it</v>
      </c>
      <c r="F12" s="6" t="s">
        <v>146</v>
      </c>
    </row>
    <row r="13" spans="1:6" ht="13.5" customHeight="1" x14ac:dyDescent="0.2">
      <c r="A13" s="6" t="s">
        <v>150</v>
      </c>
      <c r="B13" s="6" t="s">
        <v>153</v>
      </c>
      <c r="C13" s="6" t="s">
        <v>155</v>
      </c>
      <c r="D13" s="6" t="s">
        <v>156</v>
      </c>
      <c r="E13" s="8" t="str">
        <f>HYPERLINK("mailto:elenacasarosa@yahoo.it","elenacasarosa@yahoo.it")</f>
        <v>elenacasarosa@yahoo.it</v>
      </c>
      <c r="F13" s="10"/>
    </row>
    <row r="14" spans="1:6" ht="27.75" customHeight="1" x14ac:dyDescent="0.2">
      <c r="A14" s="6" t="s">
        <v>168</v>
      </c>
      <c r="B14" s="6" t="s">
        <v>169</v>
      </c>
      <c r="C14" s="4" t="s">
        <v>18</v>
      </c>
      <c r="D14" s="6" t="s">
        <v>170</v>
      </c>
      <c r="E14" s="6" t="s">
        <v>172</v>
      </c>
      <c r="F14" s="6" t="s">
        <v>173</v>
      </c>
    </row>
    <row r="15" spans="1:6" ht="27.75" customHeight="1" x14ac:dyDescent="0.2">
      <c r="A15" s="6" t="s">
        <v>174</v>
      </c>
      <c r="B15" s="6" t="s">
        <v>176</v>
      </c>
      <c r="C15" s="6" t="s">
        <v>177</v>
      </c>
      <c r="D15" s="6" t="s">
        <v>178</v>
      </c>
      <c r="E15" s="8" t="str">
        <f>HYPERLINK("mailto:info@studioy.it","info@studioy.it")</f>
        <v>info@studioy.it</v>
      </c>
      <c r="F15" s="10"/>
    </row>
    <row r="16" spans="1:6" ht="13.5" customHeight="1" x14ac:dyDescent="0.2">
      <c r="A16" s="6" t="s">
        <v>180</v>
      </c>
      <c r="B16" s="6" t="s">
        <v>182</v>
      </c>
      <c r="C16" s="6" t="s">
        <v>184</v>
      </c>
      <c r="D16" s="6" t="s">
        <v>186</v>
      </c>
      <c r="E16" s="8" t="str">
        <f>HYPERLINK("mailto:puntofitness@virgilio.it","puntofitness@virgilio.it")</f>
        <v>puntofitness@virgilio.it</v>
      </c>
      <c r="F16" s="10"/>
    </row>
    <row r="17" spans="1:6" ht="13.5" customHeight="1" x14ac:dyDescent="0.2">
      <c r="A17" s="6" t="s">
        <v>198</v>
      </c>
      <c r="B17" s="6" t="s">
        <v>199</v>
      </c>
      <c r="C17" s="6" t="s">
        <v>200</v>
      </c>
      <c r="D17" s="6" t="s">
        <v>201</v>
      </c>
      <c r="E17" s="8" t="str">
        <f>HYPERLINK("mailto:info@b2k.it","info@b2k.it")</f>
        <v>info@b2k.it</v>
      </c>
      <c r="F17" s="10"/>
    </row>
    <row r="18" spans="1:6" ht="13.5" customHeight="1" x14ac:dyDescent="0.2">
      <c r="A18" s="6" t="s">
        <v>205</v>
      </c>
      <c r="B18" s="6" t="s">
        <v>206</v>
      </c>
      <c r="C18" s="6" t="s">
        <v>202</v>
      </c>
      <c r="D18" s="6" t="s">
        <v>207</v>
      </c>
      <c r="E18" s="8" t="str">
        <f>HYPERLINK("mailto:tucipaola@aruba.it","tucipaola@aruba.it")</f>
        <v>tucipaola@aruba.it</v>
      </c>
      <c r="F18" s="10"/>
    </row>
    <row r="19" spans="1:6" ht="13.5" customHeight="1" x14ac:dyDescent="0.2">
      <c r="A19" s="6" t="s">
        <v>211</v>
      </c>
      <c r="B19" s="6" t="s">
        <v>213</v>
      </c>
      <c r="C19" s="6" t="s">
        <v>200</v>
      </c>
      <c r="D19" s="6">
        <v>3387032738</v>
      </c>
      <c r="E19" s="8" t="str">
        <f>HYPERLINK("mailto:info@palestragreenplanet.com","info@palestragreenplanet.com")</f>
        <v>info@palestragreenplanet.com</v>
      </c>
      <c r="F19" s="10"/>
    </row>
    <row r="20" spans="1:6" ht="13.5" customHeight="1" x14ac:dyDescent="0.2">
      <c r="A20" s="6" t="s">
        <v>214</v>
      </c>
      <c r="B20" s="6" t="s">
        <v>215</v>
      </c>
      <c r="C20" s="6" t="s">
        <v>216</v>
      </c>
      <c r="D20" s="6" t="s">
        <v>217</v>
      </c>
      <c r="E20" s="8" t="str">
        <f>HYPERLINK("mailto:clubaironesrl@gmail.com","clubaironesrl@gmail.com")</f>
        <v>clubaironesrl@gmail.com</v>
      </c>
      <c r="F20" s="10"/>
    </row>
    <row r="21" spans="1:6" ht="13.5" customHeight="1" x14ac:dyDescent="0.2">
      <c r="A21" s="6" t="s">
        <v>218</v>
      </c>
      <c r="B21" s="6" t="s">
        <v>219</v>
      </c>
      <c r="C21" s="6" t="s">
        <v>221</v>
      </c>
      <c r="D21" s="6" t="s">
        <v>222</v>
      </c>
      <c r="E21" s="8" t="str">
        <f>HYPERLINK("mailto:info@body-mind.it","info@body-mind.it")</f>
        <v>info@body-mind.it</v>
      </c>
      <c r="F21" s="10"/>
    </row>
    <row r="22" spans="1:6" ht="13.5" customHeight="1" x14ac:dyDescent="0.2">
      <c r="A22" s="6" t="s">
        <v>223</v>
      </c>
      <c r="B22" s="6" t="s">
        <v>224</v>
      </c>
      <c r="C22" s="6" t="s">
        <v>225</v>
      </c>
      <c r="D22" s="6" t="s">
        <v>226</v>
      </c>
      <c r="E22" s="8" t="str">
        <f>HYPERLINK("mailto:enjoyfitness@joyplanet.it","enjoyfitness@joyplanet.it")</f>
        <v>enjoyfitness@joyplanet.it</v>
      </c>
      <c r="F22" s="10"/>
    </row>
    <row r="23" spans="1:6" ht="27.75" customHeight="1" x14ac:dyDescent="0.2">
      <c r="A23" s="6" t="s">
        <v>227</v>
      </c>
      <c r="B23" s="6" t="s">
        <v>228</v>
      </c>
      <c r="C23" s="6" t="s">
        <v>229</v>
      </c>
      <c r="D23" s="6" t="s">
        <v>230</v>
      </c>
      <c r="E23" s="8" t="str">
        <f>HYPERLINK("mailto:infocascina@tycoscentrofitness.it","infocascina@tycoscentrofitness.it")</f>
        <v>infocascina@tycoscentrofitness.it</v>
      </c>
      <c r="F23" s="10"/>
    </row>
    <row r="24" spans="1:6" ht="13.5" customHeight="1" x14ac:dyDescent="0.2">
      <c r="A24" s="6" t="s">
        <v>231</v>
      </c>
      <c r="B24" s="6" t="s">
        <v>232</v>
      </c>
      <c r="C24" s="6" t="s">
        <v>233</v>
      </c>
      <c r="D24" s="6" t="s">
        <v>234</v>
      </c>
      <c r="E24" s="8" t="str">
        <f>HYPERLINK("mailto:healthfitness@tin.it","healthfitness@tin.it")</f>
        <v>healthfitness@tin.it</v>
      </c>
      <c r="F24" s="10"/>
    </row>
    <row r="25" spans="1:6" ht="13.5" customHeight="1" x14ac:dyDescent="0.2">
      <c r="A25" s="10"/>
      <c r="B25" s="10"/>
      <c r="C25" s="10"/>
      <c r="D25" s="10"/>
      <c r="E25" s="25"/>
      <c r="F25" s="10"/>
    </row>
    <row r="26" spans="1:6" ht="13.5" customHeight="1" x14ac:dyDescent="0.2">
      <c r="A26" s="26"/>
      <c r="B26" s="26"/>
      <c r="C26" s="26"/>
      <c r="D26" s="26"/>
      <c r="E26" s="26"/>
      <c r="F26" s="26"/>
    </row>
    <row r="27" spans="1:6" ht="24.75" customHeight="1" x14ac:dyDescent="0.2">
      <c r="A27" s="81" t="s">
        <v>250</v>
      </c>
      <c r="B27" s="79"/>
      <c r="C27" s="79"/>
      <c r="D27" s="79"/>
      <c r="E27" s="79"/>
      <c r="F27" s="79"/>
    </row>
    <row r="28" spans="1:6" ht="18" customHeight="1" x14ac:dyDescent="0.3">
      <c r="A28" s="1" t="s">
        <v>1</v>
      </c>
      <c r="B28" s="1" t="s">
        <v>2</v>
      </c>
      <c r="C28" s="1" t="s">
        <v>3</v>
      </c>
      <c r="D28" s="1" t="s">
        <v>5</v>
      </c>
      <c r="E28" s="1" t="s">
        <v>6</v>
      </c>
      <c r="F28" s="1" t="s">
        <v>7</v>
      </c>
    </row>
    <row r="29" spans="1:6" ht="27.75" customHeight="1" x14ac:dyDescent="0.2">
      <c r="A29" s="6" t="s">
        <v>384</v>
      </c>
      <c r="B29" s="6" t="s">
        <v>385</v>
      </c>
      <c r="C29" s="6" t="s">
        <v>177</v>
      </c>
      <c r="D29" s="6" t="s">
        <v>386</v>
      </c>
      <c r="E29" s="8" t="str">
        <f>HYPERLINK("mailto:newpointoffitness@alice.it","newpointoffitness@alice.it")</f>
        <v>newpointoffitness@alice.it</v>
      </c>
      <c r="F29" s="6" t="s">
        <v>390</v>
      </c>
    </row>
    <row r="30" spans="1:6" ht="13.5" customHeight="1" x14ac:dyDescent="0.2">
      <c r="A30" s="26"/>
      <c r="B30" s="26"/>
      <c r="C30" s="26"/>
      <c r="D30" s="26"/>
      <c r="E30" s="26"/>
      <c r="F30" s="26"/>
    </row>
    <row r="31" spans="1:6" ht="13.5" customHeight="1" x14ac:dyDescent="0.2">
      <c r="A31" s="6" t="s">
        <v>395</v>
      </c>
      <c r="B31" s="6" t="s">
        <v>396</v>
      </c>
      <c r="C31" s="6" t="s">
        <v>216</v>
      </c>
      <c r="D31" s="6" t="s">
        <v>397</v>
      </c>
      <c r="E31" s="16" t="s">
        <v>398</v>
      </c>
      <c r="F31" s="6" t="s">
        <v>399</v>
      </c>
    </row>
    <row r="32" spans="1:6" ht="13.5" customHeight="1" x14ac:dyDescent="0.2">
      <c r="A32" s="26"/>
      <c r="B32" s="26"/>
      <c r="C32" s="26"/>
      <c r="D32" s="26"/>
      <c r="E32" s="26"/>
      <c r="F32" s="26"/>
    </row>
    <row r="33" spans="1:6" ht="13.5" customHeight="1" x14ac:dyDescent="0.2">
      <c r="A33" s="6" t="s">
        <v>403</v>
      </c>
      <c r="B33" s="6" t="s">
        <v>405</v>
      </c>
      <c r="C33" s="6" t="s">
        <v>407</v>
      </c>
      <c r="D33" s="6" t="s">
        <v>408</v>
      </c>
      <c r="E33" s="16" t="s">
        <v>409</v>
      </c>
      <c r="F33" s="6" t="s">
        <v>410</v>
      </c>
    </row>
    <row r="34" spans="1:6" ht="13.5" customHeight="1" x14ac:dyDescent="0.2">
      <c r="A34" s="26"/>
      <c r="B34" s="26"/>
      <c r="C34" s="26"/>
      <c r="D34" s="26"/>
      <c r="E34" s="26"/>
      <c r="F34" s="26"/>
    </row>
    <row r="35" spans="1:6" ht="13.5" customHeight="1" x14ac:dyDescent="0.2">
      <c r="A35" s="6" t="s">
        <v>411</v>
      </c>
      <c r="B35" s="6" t="s">
        <v>412</v>
      </c>
      <c r="C35" s="6" t="s">
        <v>413</v>
      </c>
      <c r="D35" s="6" t="s">
        <v>414</v>
      </c>
      <c r="E35" s="6" t="s">
        <v>415</v>
      </c>
      <c r="F35" s="44" t="s">
        <v>416</v>
      </c>
    </row>
    <row r="36" spans="1:6" ht="13.5" customHeight="1" x14ac:dyDescent="0.2">
      <c r="A36" s="26"/>
      <c r="B36" s="26"/>
      <c r="C36" s="26"/>
      <c r="D36" s="26"/>
      <c r="E36" s="26"/>
      <c r="F36" s="26"/>
    </row>
    <row r="37" spans="1:6" ht="13.5" customHeight="1" x14ac:dyDescent="0.2">
      <c r="A37" s="6" t="s">
        <v>465</v>
      </c>
      <c r="B37" s="6" t="s">
        <v>467</v>
      </c>
      <c r="C37" s="6" t="s">
        <v>469</v>
      </c>
      <c r="D37" s="6" t="s">
        <v>470</v>
      </c>
      <c r="E37" s="16" t="s">
        <v>471</v>
      </c>
      <c r="F37" s="6" t="s">
        <v>472</v>
      </c>
    </row>
    <row r="38" spans="1:6" ht="13.5" customHeight="1" x14ac:dyDescent="0.2">
      <c r="A38" s="26"/>
      <c r="B38" s="26"/>
      <c r="C38" s="26"/>
      <c r="D38" s="26"/>
      <c r="E38" s="26"/>
      <c r="F38" s="26"/>
    </row>
    <row r="39" spans="1:6" ht="13.5" customHeight="1" x14ac:dyDescent="0.2">
      <c r="A39" s="6" t="s">
        <v>473</v>
      </c>
      <c r="B39" s="6" t="s">
        <v>474</v>
      </c>
      <c r="C39" s="6" t="s">
        <v>333</v>
      </c>
      <c r="D39" s="6" t="s">
        <v>475</v>
      </c>
      <c r="E39" s="16" t="s">
        <v>476</v>
      </c>
      <c r="F39" s="6" t="s">
        <v>477</v>
      </c>
    </row>
    <row r="40" spans="1:6" ht="13.5" customHeight="1" x14ac:dyDescent="0.2">
      <c r="A40" s="26"/>
      <c r="B40" s="26"/>
      <c r="C40" s="26"/>
      <c r="D40" s="26"/>
      <c r="E40" s="26"/>
      <c r="F40" s="26"/>
    </row>
    <row r="41" spans="1:6" ht="13.5" customHeight="1" x14ac:dyDescent="0.2">
      <c r="A41" s="6" t="s">
        <v>478</v>
      </c>
      <c r="B41" s="6" t="s">
        <v>479</v>
      </c>
      <c r="C41" s="6" t="s">
        <v>308</v>
      </c>
      <c r="D41" s="6">
        <v>583342570</v>
      </c>
      <c r="E41" s="16" t="s">
        <v>481</v>
      </c>
      <c r="F41" s="6" t="s">
        <v>483</v>
      </c>
    </row>
    <row r="42" spans="1:6" ht="13.5" customHeight="1" x14ac:dyDescent="0.2">
      <c r="A42" s="26"/>
      <c r="B42" s="26"/>
      <c r="C42" s="26"/>
      <c r="D42" s="26"/>
      <c r="E42" s="26"/>
      <c r="F42" s="26"/>
    </row>
    <row r="43" spans="1:6" ht="13.5" customHeight="1" x14ac:dyDescent="0.2">
      <c r="A43" s="6" t="s">
        <v>485</v>
      </c>
      <c r="B43" s="6" t="s">
        <v>486</v>
      </c>
      <c r="C43" s="6" t="s">
        <v>487</v>
      </c>
      <c r="D43" s="6" t="s">
        <v>488</v>
      </c>
      <c r="E43" s="16" t="s">
        <v>489</v>
      </c>
      <c r="F43" s="6" t="s">
        <v>490</v>
      </c>
    </row>
    <row r="44" spans="1:6" ht="13.5" customHeight="1" x14ac:dyDescent="0.2">
      <c r="A44" s="49"/>
      <c r="B44" s="49"/>
      <c r="C44" s="49"/>
      <c r="D44" s="49"/>
      <c r="E44" s="49"/>
      <c r="F44" s="49"/>
    </row>
    <row r="45" spans="1:6" ht="13.5" customHeight="1" x14ac:dyDescent="0.2">
      <c r="A45" s="6" t="s">
        <v>516</v>
      </c>
      <c r="B45" s="6" t="s">
        <v>517</v>
      </c>
      <c r="C45" s="6" t="s">
        <v>155</v>
      </c>
      <c r="D45" s="6" t="s">
        <v>520</v>
      </c>
      <c r="E45" s="16" t="s">
        <v>522</v>
      </c>
      <c r="F45" s="52" t="s">
        <v>524</v>
      </c>
    </row>
    <row r="46" spans="1:6" ht="13.5" customHeight="1" x14ac:dyDescent="0.2">
      <c r="A46" s="49"/>
      <c r="B46" s="49"/>
      <c r="C46" s="49"/>
      <c r="D46" s="49"/>
      <c r="E46" s="49"/>
      <c r="F46" s="49"/>
    </row>
    <row r="47" spans="1:6" ht="13.5" customHeight="1" x14ac:dyDescent="0.2">
      <c r="A47" s="6" t="s">
        <v>539</v>
      </c>
      <c r="B47" s="6" t="s">
        <v>541</v>
      </c>
      <c r="C47" s="6" t="s">
        <v>543</v>
      </c>
      <c r="D47" s="6" t="s">
        <v>544</v>
      </c>
      <c r="E47" s="16" t="s">
        <v>545</v>
      </c>
      <c r="F47" s="6" t="s">
        <v>546</v>
      </c>
    </row>
    <row r="48" spans="1:6" ht="13.5" customHeight="1" x14ac:dyDescent="0.2">
      <c r="A48" s="49"/>
      <c r="B48" s="49"/>
      <c r="C48" s="49"/>
      <c r="D48" s="49"/>
      <c r="E48" s="49"/>
      <c r="F48" s="49"/>
    </row>
    <row r="49" spans="1:6" ht="13.5" customHeight="1" x14ac:dyDescent="0.2">
      <c r="A49" s="6" t="s">
        <v>547</v>
      </c>
      <c r="B49" s="6" t="s">
        <v>548</v>
      </c>
      <c r="C49" s="6" t="s">
        <v>549</v>
      </c>
      <c r="D49" s="6" t="s">
        <v>550</v>
      </c>
      <c r="E49" s="16" t="s">
        <v>551</v>
      </c>
      <c r="F49" s="6" t="s">
        <v>552</v>
      </c>
    </row>
    <row r="50" spans="1:6" ht="13.5" customHeight="1" x14ac:dyDescent="0.2">
      <c r="A50" s="49"/>
      <c r="B50" s="49"/>
      <c r="C50" s="49"/>
      <c r="D50" s="49"/>
      <c r="E50" s="49"/>
      <c r="F50" s="49"/>
    </row>
    <row r="51" spans="1:6" ht="13.5" customHeight="1" x14ac:dyDescent="0.2">
      <c r="A51" s="6" t="s">
        <v>553</v>
      </c>
      <c r="B51" s="6" t="s">
        <v>554</v>
      </c>
      <c r="C51" s="6" t="s">
        <v>558</v>
      </c>
      <c r="D51" s="6" t="s">
        <v>559</v>
      </c>
      <c r="E51" s="16" t="s">
        <v>560</v>
      </c>
      <c r="F51" s="6" t="s">
        <v>561</v>
      </c>
    </row>
    <row r="52" spans="1:6" ht="13.5" customHeight="1" x14ac:dyDescent="0.2">
      <c r="A52" s="49"/>
      <c r="B52" s="49"/>
      <c r="C52" s="49"/>
      <c r="D52" s="49"/>
      <c r="E52" s="49"/>
      <c r="F52" s="49"/>
    </row>
    <row r="53" spans="1:6" ht="13.5" customHeight="1" x14ac:dyDescent="0.2">
      <c r="A53" s="6" t="s">
        <v>562</v>
      </c>
      <c r="B53" s="6" t="s">
        <v>563</v>
      </c>
      <c r="C53" s="6" t="s">
        <v>543</v>
      </c>
      <c r="D53" s="6" t="s">
        <v>564</v>
      </c>
      <c r="E53" s="16" t="s">
        <v>565</v>
      </c>
      <c r="F53" s="6" t="s">
        <v>566</v>
      </c>
    </row>
    <row r="54" spans="1:6" ht="13.5" customHeight="1" x14ac:dyDescent="0.2">
      <c r="A54" s="49"/>
      <c r="B54" s="49"/>
      <c r="C54" s="49"/>
      <c r="D54" s="49"/>
      <c r="E54" s="49"/>
      <c r="F54" s="49"/>
    </row>
    <row r="55" spans="1:6" ht="13.5" customHeight="1" x14ac:dyDescent="0.2">
      <c r="A55" s="6" t="s">
        <v>567</v>
      </c>
      <c r="B55" s="6" t="s">
        <v>568</v>
      </c>
      <c r="C55" s="6" t="s">
        <v>569</v>
      </c>
      <c r="D55" s="6">
        <v>586794487</v>
      </c>
      <c r="E55" s="16" t="s">
        <v>571</v>
      </c>
      <c r="F55" s="6" t="s">
        <v>573</v>
      </c>
    </row>
    <row r="56" spans="1:6" ht="13.5" customHeight="1" x14ac:dyDescent="0.2">
      <c r="A56" s="49"/>
      <c r="B56" s="49"/>
      <c r="C56" s="49"/>
      <c r="D56" s="49"/>
      <c r="E56" s="49"/>
      <c r="F56" s="49"/>
    </row>
    <row r="57" spans="1:6" ht="13.5" customHeight="1" x14ac:dyDescent="0.2">
      <c r="A57" s="6" t="s">
        <v>575</v>
      </c>
      <c r="B57" s="6" t="s">
        <v>576</v>
      </c>
      <c r="C57" s="6" t="s">
        <v>577</v>
      </c>
      <c r="D57" s="10"/>
      <c r="E57" s="16" t="s">
        <v>578</v>
      </c>
      <c r="F57" s="6" t="s">
        <v>579</v>
      </c>
    </row>
    <row r="58" spans="1:6" ht="13.5" customHeight="1" x14ac:dyDescent="0.2">
      <c r="A58" s="49"/>
      <c r="B58" s="49"/>
      <c r="C58" s="49"/>
      <c r="D58" s="49"/>
      <c r="E58" s="49"/>
      <c r="F58" s="49"/>
    </row>
    <row r="59" spans="1:6" ht="13.5" customHeight="1" x14ac:dyDescent="0.2">
      <c r="A59" s="6" t="s">
        <v>580</v>
      </c>
      <c r="B59" s="6" t="s">
        <v>581</v>
      </c>
      <c r="C59" s="6" t="s">
        <v>582</v>
      </c>
      <c r="D59" s="6" t="s">
        <v>583</v>
      </c>
      <c r="E59" s="53" t="s">
        <v>584</v>
      </c>
      <c r="F59" s="10"/>
    </row>
    <row r="60" spans="1:6" ht="13.5" customHeight="1" x14ac:dyDescent="0.2">
      <c r="A60" s="49"/>
      <c r="B60" s="49"/>
      <c r="C60" s="49"/>
      <c r="D60" s="49"/>
      <c r="E60" s="49"/>
      <c r="F60" s="49"/>
    </row>
    <row r="61" spans="1:6" ht="13.5" customHeight="1" x14ac:dyDescent="0.2">
      <c r="A61" s="6" t="s">
        <v>597</v>
      </c>
      <c r="B61" s="6" t="s">
        <v>598</v>
      </c>
      <c r="C61" s="6" t="s">
        <v>599</v>
      </c>
      <c r="D61" s="10"/>
      <c r="E61" s="16" t="s">
        <v>600</v>
      </c>
      <c r="F61" s="6" t="s">
        <v>601</v>
      </c>
    </row>
    <row r="62" spans="1:6" ht="13.5" customHeight="1" x14ac:dyDescent="0.2">
      <c r="A62" s="49"/>
      <c r="B62" s="49"/>
      <c r="C62" s="49"/>
      <c r="D62" s="49"/>
      <c r="E62" s="49"/>
      <c r="F62" s="49"/>
    </row>
    <row r="63" spans="1:6" ht="13.5" customHeight="1" x14ac:dyDescent="0.2">
      <c r="A63" s="6" t="s">
        <v>602</v>
      </c>
      <c r="B63" s="6" t="s">
        <v>603</v>
      </c>
      <c r="C63" s="6" t="s">
        <v>604</v>
      </c>
      <c r="D63" s="6" t="s">
        <v>798</v>
      </c>
      <c r="E63" s="16" t="s">
        <v>605</v>
      </c>
      <c r="F63" s="6" t="s">
        <v>606</v>
      </c>
    </row>
    <row r="64" spans="1:6" ht="13.5" customHeight="1" x14ac:dyDescent="0.2">
      <c r="A64" s="49"/>
      <c r="B64" s="49"/>
      <c r="C64" s="49"/>
      <c r="D64" s="49"/>
      <c r="E64" s="49"/>
      <c r="F64" s="49"/>
    </row>
    <row r="65" spans="1:6" ht="13.5" customHeight="1" x14ac:dyDescent="0.2">
      <c r="A65" s="6" t="s">
        <v>610</v>
      </c>
      <c r="B65" s="6" t="s">
        <v>611</v>
      </c>
      <c r="C65" s="6" t="s">
        <v>18</v>
      </c>
      <c r="D65" s="6" t="s">
        <v>612</v>
      </c>
      <c r="E65" s="16" t="s">
        <v>613</v>
      </c>
      <c r="F65" s="6" t="s">
        <v>614</v>
      </c>
    </row>
    <row r="66" spans="1:6" ht="13.5" customHeight="1" x14ac:dyDescent="0.2">
      <c r="A66" s="6" t="s">
        <v>615</v>
      </c>
      <c r="B66" s="6" t="s">
        <v>616</v>
      </c>
      <c r="C66" s="6" t="s">
        <v>617</v>
      </c>
      <c r="D66" s="6" t="s">
        <v>618</v>
      </c>
      <c r="E66" s="16" t="s">
        <v>619</v>
      </c>
      <c r="F66" s="6" t="s">
        <v>620</v>
      </c>
    </row>
    <row r="67" spans="1:6" ht="13.5" customHeight="1" x14ac:dyDescent="0.2">
      <c r="A67" s="6" t="s">
        <v>621</v>
      </c>
      <c r="B67" s="6" t="s">
        <v>215</v>
      </c>
      <c r="C67" s="6" t="s">
        <v>216</v>
      </c>
      <c r="D67" s="6" t="s">
        <v>623</v>
      </c>
      <c r="E67" s="16" t="s">
        <v>625</v>
      </c>
      <c r="F67" s="6" t="s">
        <v>627</v>
      </c>
    </row>
    <row r="68" spans="1:6" ht="13.5" customHeight="1" x14ac:dyDescent="0.2">
      <c r="A68" s="49"/>
      <c r="B68" s="49"/>
      <c r="C68" s="49"/>
      <c r="D68" s="49"/>
      <c r="E68" s="49"/>
      <c r="F68" s="49"/>
    </row>
    <row r="69" spans="1:6" ht="13.5" customHeight="1" x14ac:dyDescent="0.2">
      <c r="A69" s="6" t="s">
        <v>628</v>
      </c>
      <c r="B69" s="6" t="s">
        <v>629</v>
      </c>
      <c r="C69" s="6" t="s">
        <v>630</v>
      </c>
      <c r="D69" s="6" t="s">
        <v>631</v>
      </c>
      <c r="E69" s="16" t="s">
        <v>632</v>
      </c>
      <c r="F69" s="6" t="s">
        <v>633</v>
      </c>
    </row>
    <row r="70" spans="1:6" ht="13.5" customHeight="1" x14ac:dyDescent="0.2">
      <c r="A70" s="49"/>
      <c r="B70" s="49"/>
      <c r="C70" s="49"/>
      <c r="D70" s="49"/>
      <c r="E70" s="49"/>
      <c r="F70" s="49"/>
    </row>
    <row r="71" spans="1:6" ht="13.5" customHeight="1" x14ac:dyDescent="0.2">
      <c r="A71" s="52" t="s">
        <v>634</v>
      </c>
      <c r="B71" s="52" t="s">
        <v>635</v>
      </c>
      <c r="C71" s="52" t="s">
        <v>636</v>
      </c>
      <c r="D71" s="52" t="s">
        <v>637</v>
      </c>
      <c r="E71" s="54" t="s">
        <v>639</v>
      </c>
      <c r="F71" s="10"/>
    </row>
    <row r="72" spans="1:6" ht="13.5" customHeight="1" x14ac:dyDescent="0.2">
      <c r="A72" s="49"/>
      <c r="B72" s="49"/>
      <c r="C72" s="49"/>
      <c r="D72" s="49"/>
      <c r="E72" s="49"/>
      <c r="F72" s="49"/>
    </row>
    <row r="73" spans="1:6" ht="13.5" customHeight="1" x14ac:dyDescent="0.2">
      <c r="A73" s="52" t="s">
        <v>646</v>
      </c>
      <c r="B73" s="52" t="s">
        <v>647</v>
      </c>
      <c r="C73" s="52" t="s">
        <v>549</v>
      </c>
      <c r="D73" s="52" t="s">
        <v>649</v>
      </c>
      <c r="E73" s="54" t="s">
        <v>551</v>
      </c>
      <c r="F73" s="10"/>
    </row>
    <row r="74" spans="1:6" ht="13.5" customHeight="1" x14ac:dyDescent="0.2">
      <c r="A74" s="49"/>
      <c r="B74" s="49"/>
      <c r="C74" s="49"/>
      <c r="D74" s="49"/>
      <c r="E74" s="49"/>
      <c r="F74" s="49"/>
    </row>
    <row r="75" spans="1:6" ht="30" x14ac:dyDescent="0.2">
      <c r="A75" s="10" t="s">
        <v>737</v>
      </c>
      <c r="B75" s="10" t="s">
        <v>738</v>
      </c>
      <c r="C75" s="10" t="s">
        <v>549</v>
      </c>
      <c r="D75" s="10" t="s">
        <v>739</v>
      </c>
      <c r="E75" s="62" t="s">
        <v>740</v>
      </c>
      <c r="F75" s="10"/>
    </row>
    <row r="76" spans="1:6" ht="13.5" customHeight="1" x14ac:dyDescent="0.2">
      <c r="A76" s="49"/>
      <c r="B76" s="49"/>
      <c r="C76" s="49"/>
      <c r="D76" s="49"/>
      <c r="E76" s="49"/>
      <c r="F76" s="49"/>
    </row>
    <row r="77" spans="1:6" ht="13.5" customHeight="1" x14ac:dyDescent="0.2">
      <c r="A77" s="10" t="s">
        <v>741</v>
      </c>
      <c r="B77" s="10" t="s">
        <v>742</v>
      </c>
      <c r="C77" s="10" t="s">
        <v>18</v>
      </c>
      <c r="D77" s="10" t="s">
        <v>743</v>
      </c>
      <c r="E77" s="62" t="s">
        <v>744</v>
      </c>
      <c r="F77" s="10"/>
    </row>
    <row r="78" spans="1:6" ht="13.5" customHeight="1" x14ac:dyDescent="0.2">
      <c r="A78" s="49"/>
      <c r="B78" s="49"/>
      <c r="C78" s="49"/>
      <c r="D78" s="49"/>
      <c r="E78" s="49"/>
      <c r="F78" s="49"/>
    </row>
    <row r="79" spans="1:6" ht="12.75" customHeight="1" x14ac:dyDescent="0.2">
      <c r="A79" t="s">
        <v>745</v>
      </c>
      <c r="B79" t="s">
        <v>746</v>
      </c>
      <c r="C79" t="s">
        <v>747</v>
      </c>
      <c r="D79" t="s">
        <v>748</v>
      </c>
      <c r="E79" s="60" t="s">
        <v>749</v>
      </c>
    </row>
    <row r="80" spans="1:6" ht="13.5" customHeight="1" x14ac:dyDescent="0.2">
      <c r="A80" s="49"/>
      <c r="B80" s="49"/>
      <c r="C80" s="49"/>
      <c r="D80" s="49"/>
      <c r="E80" s="49"/>
      <c r="F80" s="49"/>
    </row>
    <row r="81" spans="1:6" ht="27.75" customHeight="1" x14ac:dyDescent="0.2">
      <c r="A81" s="52" t="s">
        <v>750</v>
      </c>
      <c r="B81" s="52" t="s">
        <v>751</v>
      </c>
      <c r="C81" s="52" t="s">
        <v>752</v>
      </c>
      <c r="D81" s="52" t="s">
        <v>753</v>
      </c>
      <c r="E81" s="64" t="s">
        <v>754</v>
      </c>
      <c r="F81" s="63"/>
    </row>
    <row r="82" spans="1:6" ht="12.75" customHeight="1" x14ac:dyDescent="0.2">
      <c r="A82" s="72"/>
      <c r="B82" s="72"/>
      <c r="C82" s="72"/>
      <c r="D82" s="72"/>
      <c r="E82" s="72"/>
      <c r="F82" s="72"/>
    </row>
    <row r="83" spans="1:6" ht="12.75" customHeight="1" x14ac:dyDescent="0.2">
      <c r="A83" s="70" t="s">
        <v>782</v>
      </c>
      <c r="B83" s="71" t="s">
        <v>783</v>
      </c>
      <c r="C83" s="71" t="s">
        <v>784</v>
      </c>
      <c r="D83" s="71" t="s">
        <v>785</v>
      </c>
      <c r="E83" s="73" t="s">
        <v>786</v>
      </c>
      <c r="F83" s="71" t="s">
        <v>787</v>
      </c>
    </row>
    <row r="84" spans="1:6" ht="12.75" customHeight="1" x14ac:dyDescent="0.2">
      <c r="A84" s="72"/>
      <c r="B84" s="72"/>
      <c r="C84" s="72"/>
      <c r="D84" s="72"/>
      <c r="E84" s="72"/>
      <c r="F84" s="72"/>
    </row>
    <row r="85" spans="1:6" ht="12.75" customHeight="1" x14ac:dyDescent="0.2">
      <c r="A85" s="70" t="s">
        <v>788</v>
      </c>
      <c r="B85" s="71" t="s">
        <v>789</v>
      </c>
      <c r="C85" s="71" t="s">
        <v>765</v>
      </c>
      <c r="D85" s="71" t="s">
        <v>790</v>
      </c>
      <c r="E85" s="73" t="s">
        <v>791</v>
      </c>
      <c r="F85" s="71" t="s">
        <v>792</v>
      </c>
    </row>
    <row r="86" spans="1:6" ht="12.75" customHeight="1" x14ac:dyDescent="0.2">
      <c r="A86" s="72"/>
      <c r="B86" s="72"/>
      <c r="C86" s="72"/>
      <c r="D86" s="72"/>
      <c r="E86" s="72"/>
      <c r="F86" s="72"/>
    </row>
    <row r="87" spans="1:6" ht="12.75" customHeight="1" x14ac:dyDescent="0.2">
      <c r="A87" s="70" t="s">
        <v>793</v>
      </c>
      <c r="B87" s="71" t="s">
        <v>794</v>
      </c>
      <c r="C87" s="71" t="s">
        <v>795</v>
      </c>
      <c r="D87" s="71" t="s">
        <v>797</v>
      </c>
      <c r="E87" s="60" t="s">
        <v>796</v>
      </c>
      <c r="F87" s="71" t="s">
        <v>799</v>
      </c>
    </row>
    <row r="88" spans="1:6" ht="12.75" customHeight="1" x14ac:dyDescent="0.2">
      <c r="A88" s="72"/>
      <c r="B88" s="72"/>
      <c r="C88" s="72"/>
      <c r="D88" s="72"/>
      <c r="E88" s="72"/>
      <c r="F88" s="72"/>
    </row>
    <row r="89" spans="1:6" ht="12.75" customHeight="1" x14ac:dyDescent="0.2">
      <c r="A89" t="s">
        <v>931</v>
      </c>
      <c r="B89" t="s">
        <v>932</v>
      </c>
      <c r="C89" t="s">
        <v>200</v>
      </c>
      <c r="D89" t="s">
        <v>933</v>
      </c>
      <c r="E89" s="60" t="s">
        <v>934</v>
      </c>
    </row>
    <row r="90" spans="1:6" ht="12.75" customHeight="1" x14ac:dyDescent="0.2">
      <c r="A90" s="72"/>
      <c r="B90" s="72"/>
      <c r="C90" s="72"/>
      <c r="D90" s="72"/>
      <c r="E90" s="72"/>
      <c r="F90" s="72"/>
    </row>
    <row r="91" spans="1:6" ht="25.5" x14ac:dyDescent="0.2">
      <c r="A91" t="s">
        <v>1211</v>
      </c>
      <c r="B91" t="s">
        <v>1212</v>
      </c>
      <c r="C91" t="s">
        <v>18</v>
      </c>
      <c r="D91" t="s">
        <v>1213</v>
      </c>
      <c r="E91" s="60" t="s">
        <v>1214</v>
      </c>
      <c r="F91" t="s">
        <v>1215</v>
      </c>
    </row>
  </sheetData>
  <mergeCells count="2">
    <mergeCell ref="A1:F1"/>
    <mergeCell ref="A27:F27"/>
  </mergeCells>
  <hyperlinks>
    <hyperlink ref="E3" r:id="rId1" display="mailto:cecilia.antonini@virgilio.it"/>
    <hyperlink ref="E4" r:id="rId2" display="mailto:centro-salus@libero.it"/>
    <hyperlink ref="E5" r:id="rId3" display="mailto:valentinopandolfi@virgilio.it"/>
    <hyperlink ref="E6" r:id="rId4" display="mailto:palestra.millennium@virgilio.it"/>
    <hyperlink ref="E7" r:id="rId5" display="mailto:iltempio.aulla@alice.it"/>
    <hyperlink ref="E8" r:id="rId6" display="mailto:info@bodycenterpisa.it"/>
    <hyperlink ref="E9" r:id="rId7" display="mailto:info@nuovomondofitness.com"/>
    <hyperlink ref="E10" r:id="rId8" display="mailto:info@nuovomondofitness.com"/>
    <hyperlink ref="E11" r:id="rId9" display="mailto:info@egoanimaecorpo.it"/>
    <hyperlink ref="E12" r:id="rId10" display="mailto:robertoterconi@virgilio.it"/>
    <hyperlink ref="E13" r:id="rId11" display="mailto:elenacasarosa@yahoo.it"/>
    <hyperlink ref="E15" r:id="rId12" display="mailto:info@studioy.it"/>
    <hyperlink ref="E16" r:id="rId13" display="mailto:puntofitness@virgilio.it"/>
    <hyperlink ref="E17" r:id="rId14" display="mailto:info@b2k.it"/>
    <hyperlink ref="E18" r:id="rId15" display="mailto:tucipaola@aruba.it"/>
    <hyperlink ref="E19" r:id="rId16" display="mailto:info@palestragreenplanet.com"/>
    <hyperlink ref="E20" r:id="rId17" display="mailto:clubaironesrl@gmail.com"/>
    <hyperlink ref="E21" r:id="rId18" display="mailto:info@body-mind.it"/>
    <hyperlink ref="E22" r:id="rId19" display="mailto:enjoyfitness@joyplanet.it"/>
    <hyperlink ref="E23" r:id="rId20" display="mailto:infocascina@tycoscentrofitness.it"/>
    <hyperlink ref="E24" r:id="rId21" display="mailto:healthfitness@tin.it"/>
    <hyperlink ref="E29" r:id="rId22" display="mailto:newpointoffitness@alice.it"/>
    <hyperlink ref="E75" r:id="rId23"/>
    <hyperlink ref="E77" r:id="rId24"/>
    <hyperlink ref="E79" r:id="rId25"/>
    <hyperlink ref="E81" r:id="rId26"/>
    <hyperlink ref="E83" r:id="rId27"/>
    <hyperlink ref="E85" r:id="rId28"/>
    <hyperlink ref="E87" r:id="rId29"/>
    <hyperlink ref="E89" r:id="rId30"/>
    <hyperlink ref="E91"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A12" sqref="A12"/>
    </sheetView>
  </sheetViews>
  <sheetFormatPr defaultColWidth="14.42578125" defaultRowHeight="12.75" customHeight="1" x14ac:dyDescent="0.2"/>
  <cols>
    <col min="1" max="3" width="17.28515625" customWidth="1"/>
    <col min="4" max="4" width="29.7109375" customWidth="1"/>
    <col min="5" max="19" width="17.28515625" customWidth="1"/>
  </cols>
  <sheetData>
    <row r="1" spans="1:6" ht="33.75" x14ac:dyDescent="0.2">
      <c r="A1" s="82" t="s">
        <v>666</v>
      </c>
      <c r="B1" s="79"/>
      <c r="C1" s="79"/>
      <c r="D1" s="79"/>
      <c r="E1" s="80"/>
      <c r="F1" s="2"/>
    </row>
    <row r="2" spans="1:6" ht="12.75" customHeight="1" x14ac:dyDescent="0.3">
      <c r="A2" s="3" t="s">
        <v>1</v>
      </c>
      <c r="B2" s="3" t="s">
        <v>3</v>
      </c>
      <c r="C2" s="1" t="s">
        <v>5</v>
      </c>
      <c r="D2" s="1" t="s">
        <v>6</v>
      </c>
      <c r="E2" s="3" t="s">
        <v>13</v>
      </c>
      <c r="F2" s="2"/>
    </row>
    <row r="3" spans="1:6" ht="75" x14ac:dyDescent="0.2">
      <c r="A3" s="45" t="s">
        <v>671</v>
      </c>
      <c r="B3" s="46" t="s">
        <v>667</v>
      </c>
      <c r="C3" s="21" t="s">
        <v>668</v>
      </c>
      <c r="D3" s="55" t="s">
        <v>669</v>
      </c>
      <c r="E3" s="46" t="s">
        <v>676</v>
      </c>
      <c r="F3" s="2"/>
    </row>
    <row r="4" spans="1:6" ht="60" x14ac:dyDescent="0.2">
      <c r="A4" s="45" t="s">
        <v>670</v>
      </c>
      <c r="B4" s="46" t="s">
        <v>672</v>
      </c>
      <c r="C4" s="21" t="s">
        <v>673</v>
      </c>
      <c r="D4" s="56" t="s">
        <v>674</v>
      </c>
      <c r="E4" s="46" t="s">
        <v>675</v>
      </c>
      <c r="F4" s="2"/>
    </row>
    <row r="5" spans="1:6" ht="60" x14ac:dyDescent="0.2">
      <c r="A5" s="59" t="s">
        <v>689</v>
      </c>
      <c r="B5" s="57" t="s">
        <v>690</v>
      </c>
      <c r="C5" s="57" t="s">
        <v>691</v>
      </c>
      <c r="D5" s="55" t="s">
        <v>692</v>
      </c>
      <c r="E5" s="57" t="s">
        <v>693</v>
      </c>
      <c r="F5" s="2"/>
    </row>
    <row r="6" spans="1:6" ht="12.75" customHeight="1" x14ac:dyDescent="0.2">
      <c r="A6" s="45" t="s">
        <v>826</v>
      </c>
      <c r="B6" s="46" t="s">
        <v>827</v>
      </c>
      <c r="C6" s="21" t="s">
        <v>828</v>
      </c>
      <c r="D6" s="55" t="s">
        <v>829</v>
      </c>
      <c r="E6" s="45"/>
      <c r="F6" s="2"/>
    </row>
    <row r="7" spans="1:6" ht="45" x14ac:dyDescent="0.2">
      <c r="A7" s="45" t="s">
        <v>830</v>
      </c>
      <c r="B7" s="46" t="s">
        <v>831</v>
      </c>
      <c r="C7" s="46" t="s">
        <v>832</v>
      </c>
      <c r="D7" s="58" t="s">
        <v>833</v>
      </c>
      <c r="E7" s="45" t="s">
        <v>834</v>
      </c>
      <c r="F7" s="2"/>
    </row>
    <row r="8" spans="1:6" ht="75" x14ac:dyDescent="0.2">
      <c r="A8" s="45" t="s">
        <v>996</v>
      </c>
      <c r="B8" s="45" t="s">
        <v>200</v>
      </c>
      <c r="C8" s="45"/>
      <c r="D8" s="58" t="s">
        <v>998</v>
      </c>
      <c r="E8" s="45" t="s">
        <v>997</v>
      </c>
      <c r="F8" s="2"/>
    </row>
    <row r="9" spans="1:6" ht="45" x14ac:dyDescent="0.2">
      <c r="A9" s="45" t="s">
        <v>1106</v>
      </c>
      <c r="B9" s="45" t="s">
        <v>155</v>
      </c>
      <c r="C9" s="45" t="s">
        <v>1109</v>
      </c>
      <c r="D9" s="58" t="s">
        <v>1107</v>
      </c>
      <c r="E9" s="45" t="s">
        <v>1108</v>
      </c>
    </row>
    <row r="10" spans="1:6" ht="30" x14ac:dyDescent="0.2">
      <c r="A10" s="45" t="s">
        <v>1169</v>
      </c>
      <c r="B10" s="45" t="s">
        <v>698</v>
      </c>
      <c r="C10" s="45" t="s">
        <v>1170</v>
      </c>
      <c r="D10" s="58" t="s">
        <v>1171</v>
      </c>
      <c r="E10" s="45"/>
    </row>
    <row r="11" spans="1:6" ht="165" x14ac:dyDescent="0.2">
      <c r="A11" s="45" t="s">
        <v>1194</v>
      </c>
      <c r="B11" s="45" t="s">
        <v>861</v>
      </c>
      <c r="C11" s="45" t="s">
        <v>1195</v>
      </c>
      <c r="D11" s="58" t="s">
        <v>1196</v>
      </c>
      <c r="E11" s="45" t="s">
        <v>1197</v>
      </c>
    </row>
  </sheetData>
  <mergeCells count="1">
    <mergeCell ref="A1:E1"/>
  </mergeCells>
  <hyperlinks>
    <hyperlink ref="D3" r:id="rId1"/>
    <hyperlink ref="D4" r:id="rId2"/>
    <hyperlink ref="D5" r:id="rId3"/>
    <hyperlink ref="D6" r:id="rId4"/>
    <hyperlink ref="D7" r:id="rId5"/>
    <hyperlink ref="D8" r:id="rId6"/>
    <hyperlink ref="D9" r:id="rId7"/>
    <hyperlink ref="D10" r:id="rId8"/>
    <hyperlink ref="D11" r:id="rId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C40" sqref="C40"/>
    </sheetView>
  </sheetViews>
  <sheetFormatPr defaultColWidth="14.42578125" defaultRowHeight="12.75" customHeight="1" x14ac:dyDescent="0.2"/>
  <cols>
    <col min="1" max="1" width="28.140625" bestFit="1" customWidth="1"/>
    <col min="2" max="2" width="23.5703125" bestFit="1" customWidth="1"/>
    <col min="3" max="3" width="23.28515625" bestFit="1" customWidth="1"/>
    <col min="4" max="4" width="35" customWidth="1"/>
    <col min="5" max="18" width="17.28515625" customWidth="1"/>
  </cols>
  <sheetData>
    <row r="1" spans="1:5" ht="33.75" x14ac:dyDescent="0.2">
      <c r="A1" s="82" t="s">
        <v>12</v>
      </c>
      <c r="B1" s="79"/>
      <c r="C1" s="79"/>
      <c r="D1" s="79"/>
      <c r="E1" s="2"/>
    </row>
    <row r="2" spans="1:5" ht="18.75" x14ac:dyDescent="0.3">
      <c r="A2" s="3" t="s">
        <v>1</v>
      </c>
      <c r="B2" s="3" t="s">
        <v>3</v>
      </c>
      <c r="C2" s="1" t="s">
        <v>5</v>
      </c>
      <c r="D2" s="1" t="s">
        <v>6</v>
      </c>
      <c r="E2" s="1" t="s">
        <v>1029</v>
      </c>
    </row>
    <row r="3" spans="1:5" ht="27" customHeight="1" x14ac:dyDescent="0.2">
      <c r="A3" s="9" t="s">
        <v>16</v>
      </c>
      <c r="B3" s="20" t="s">
        <v>18</v>
      </c>
      <c r="C3" s="21" t="s">
        <v>245</v>
      </c>
      <c r="D3" s="41" t="s">
        <v>246</v>
      </c>
      <c r="E3" s="2"/>
    </row>
    <row r="4" spans="1:5" ht="27" customHeight="1" x14ac:dyDescent="0.2">
      <c r="A4" s="9" t="s">
        <v>436</v>
      </c>
      <c r="B4" s="20" t="s">
        <v>225</v>
      </c>
      <c r="C4" s="21" t="s">
        <v>439</v>
      </c>
      <c r="D4" s="43" t="s">
        <v>441</v>
      </c>
      <c r="E4" s="2"/>
    </row>
    <row r="5" spans="1:5" ht="27" customHeight="1" x14ac:dyDescent="0.2">
      <c r="A5" s="9" t="s">
        <v>452</v>
      </c>
      <c r="B5" s="20" t="s">
        <v>453</v>
      </c>
      <c r="C5" s="21" t="s">
        <v>455</v>
      </c>
      <c r="D5" s="41" t="s">
        <v>457</v>
      </c>
      <c r="E5" s="2"/>
    </row>
    <row r="6" spans="1:5" ht="27" customHeight="1" x14ac:dyDescent="0.2">
      <c r="A6" s="9" t="s">
        <v>460</v>
      </c>
      <c r="B6" s="20" t="s">
        <v>461</v>
      </c>
      <c r="C6" s="38"/>
      <c r="D6" s="39" t="s">
        <v>462</v>
      </c>
      <c r="E6" s="2"/>
    </row>
    <row r="7" spans="1:5" ht="27" customHeight="1" x14ac:dyDescent="0.2">
      <c r="A7" s="45" t="s">
        <v>463</v>
      </c>
      <c r="B7" s="46" t="s">
        <v>22</v>
      </c>
      <c r="C7" s="46" t="s">
        <v>495</v>
      </c>
      <c r="D7" s="48" t="s">
        <v>496</v>
      </c>
      <c r="E7" s="2"/>
    </row>
    <row r="8" spans="1:5" ht="27" customHeight="1" x14ac:dyDescent="0.2">
      <c r="A8" s="40" t="s">
        <v>677</v>
      </c>
      <c r="B8" s="57" t="s">
        <v>220</v>
      </c>
      <c r="C8" s="57" t="s">
        <v>678</v>
      </c>
      <c r="D8" s="48" t="s">
        <v>679</v>
      </c>
      <c r="E8" s="2"/>
    </row>
    <row r="9" spans="1:5" ht="27" customHeight="1" x14ac:dyDescent="0.2">
      <c r="A9" s="45" t="s">
        <v>680</v>
      </c>
      <c r="B9" s="57" t="s">
        <v>22</v>
      </c>
      <c r="C9" s="57" t="s">
        <v>455</v>
      </c>
      <c r="D9" s="48" t="s">
        <v>681</v>
      </c>
    </row>
    <row r="10" spans="1:5" ht="27" customHeight="1" x14ac:dyDescent="0.2">
      <c r="A10" s="45" t="s">
        <v>682</v>
      </c>
      <c r="B10" s="57" t="s">
        <v>683</v>
      </c>
      <c r="C10" s="57" t="s">
        <v>684</v>
      </c>
      <c r="D10" s="48" t="s">
        <v>685</v>
      </c>
    </row>
    <row r="11" spans="1:5" ht="27" customHeight="1" x14ac:dyDescent="0.2">
      <c r="A11" s="59" t="s">
        <v>686</v>
      </c>
      <c r="B11" s="57" t="s">
        <v>22</v>
      </c>
      <c r="C11" s="57" t="s">
        <v>687</v>
      </c>
      <c r="D11" s="58" t="s">
        <v>688</v>
      </c>
    </row>
    <row r="12" spans="1:5" ht="27" customHeight="1" x14ac:dyDescent="0.2">
      <c r="A12" s="59" t="s">
        <v>694</v>
      </c>
      <c r="B12" s="57" t="s">
        <v>714</v>
      </c>
      <c r="C12" s="57" t="s">
        <v>695</v>
      </c>
      <c r="D12" s="58" t="s">
        <v>696</v>
      </c>
    </row>
    <row r="13" spans="1:5" ht="27" customHeight="1" x14ac:dyDescent="0.2">
      <c r="A13" s="45" t="s">
        <v>713</v>
      </c>
      <c r="B13" s="57" t="s">
        <v>308</v>
      </c>
      <c r="C13" s="57" t="s">
        <v>715</v>
      </c>
      <c r="D13" s="58" t="s">
        <v>716</v>
      </c>
    </row>
    <row r="14" spans="1:5" ht="27" customHeight="1" x14ac:dyDescent="0.2">
      <c r="A14" s="45" t="s">
        <v>727</v>
      </c>
      <c r="B14" s="46" t="s">
        <v>22</v>
      </c>
      <c r="C14" s="46" t="s">
        <v>778</v>
      </c>
      <c r="D14" s="58" t="s">
        <v>773</v>
      </c>
    </row>
    <row r="15" spans="1:5" ht="27" customHeight="1" x14ac:dyDescent="0.2">
      <c r="A15" s="45" t="s">
        <v>728</v>
      </c>
      <c r="B15" s="57" t="s">
        <v>18</v>
      </c>
      <c r="C15" s="57" t="s">
        <v>729</v>
      </c>
      <c r="D15" s="58" t="s">
        <v>733</v>
      </c>
    </row>
    <row r="16" spans="1:5" ht="27" customHeight="1" x14ac:dyDescent="0.2">
      <c r="A16" s="45" t="s">
        <v>730</v>
      </c>
      <c r="B16" s="57" t="s">
        <v>18</v>
      </c>
      <c r="C16" s="57" t="s">
        <v>731</v>
      </c>
      <c r="D16" s="58" t="s">
        <v>732</v>
      </c>
    </row>
    <row r="17" spans="1:5" ht="27" customHeight="1" x14ac:dyDescent="0.2">
      <c r="A17" s="45" t="s">
        <v>734</v>
      </c>
      <c r="B17" s="57" t="s">
        <v>18</v>
      </c>
      <c r="C17" s="57" t="s">
        <v>735</v>
      </c>
      <c r="D17" s="58" t="s">
        <v>736</v>
      </c>
    </row>
    <row r="18" spans="1:5" ht="27" customHeight="1" x14ac:dyDescent="0.2">
      <c r="A18" s="45" t="s">
        <v>755</v>
      </c>
      <c r="B18" s="46" t="s">
        <v>32</v>
      </c>
      <c r="C18" s="57">
        <v>3489013095</v>
      </c>
      <c r="D18" s="58" t="s">
        <v>756</v>
      </c>
    </row>
    <row r="19" spans="1:5" ht="27" customHeight="1" x14ac:dyDescent="0.2">
      <c r="A19" s="45" t="s">
        <v>774</v>
      </c>
      <c r="B19" s="46" t="s">
        <v>775</v>
      </c>
      <c r="C19" s="66" t="s">
        <v>777</v>
      </c>
      <c r="D19" s="58" t="s">
        <v>776</v>
      </c>
    </row>
    <row r="20" spans="1:5" ht="27" customHeight="1" x14ac:dyDescent="0.2">
      <c r="A20" s="45" t="s">
        <v>800</v>
      </c>
      <c r="B20" s="46" t="s">
        <v>698</v>
      </c>
      <c r="C20" s="46" t="s">
        <v>801</v>
      </c>
      <c r="D20" s="58" t="s">
        <v>802</v>
      </c>
    </row>
    <row r="21" spans="1:5" ht="12.75" customHeight="1" x14ac:dyDescent="0.2">
      <c r="A21" s="45" t="s">
        <v>803</v>
      </c>
      <c r="B21" s="46" t="s">
        <v>804</v>
      </c>
      <c r="C21" s="46" t="s">
        <v>805</v>
      </c>
      <c r="D21" s="58"/>
    </row>
    <row r="22" spans="1:5" ht="12.75" customHeight="1" x14ac:dyDescent="0.2">
      <c r="A22" s="45" t="s">
        <v>835</v>
      </c>
      <c r="B22" s="46" t="s">
        <v>836</v>
      </c>
      <c r="C22" s="46"/>
      <c r="D22" s="58" t="s">
        <v>837</v>
      </c>
    </row>
    <row r="23" spans="1:5" ht="12.75" customHeight="1" x14ac:dyDescent="0.2">
      <c r="A23" s="45" t="s">
        <v>894</v>
      </c>
      <c r="B23" s="46" t="s">
        <v>32</v>
      </c>
      <c r="C23" s="46" t="s">
        <v>895</v>
      </c>
      <c r="D23" s="58" t="s">
        <v>896</v>
      </c>
    </row>
    <row r="24" spans="1:5" ht="12.75" customHeight="1" x14ac:dyDescent="0.2">
      <c r="A24" s="45" t="s">
        <v>907</v>
      </c>
      <c r="B24" s="46" t="s">
        <v>908</v>
      </c>
      <c r="C24" s="46" t="s">
        <v>909</v>
      </c>
      <c r="D24" s="58" t="s">
        <v>910</v>
      </c>
    </row>
    <row r="25" spans="1:5" ht="12.75" customHeight="1" x14ac:dyDescent="0.2">
      <c r="A25" s="45" t="s">
        <v>949</v>
      </c>
      <c r="B25" s="46" t="s">
        <v>333</v>
      </c>
      <c r="C25" s="46" t="s">
        <v>950</v>
      </c>
      <c r="D25" s="58" t="s">
        <v>951</v>
      </c>
    </row>
    <row r="26" spans="1:5" ht="12.75" customHeight="1" x14ac:dyDescent="0.2">
      <c r="A26" s="45" t="s">
        <v>952</v>
      </c>
      <c r="B26" s="46" t="s">
        <v>308</v>
      </c>
      <c r="C26" s="46" t="s">
        <v>953</v>
      </c>
      <c r="D26" s="58" t="s">
        <v>954</v>
      </c>
    </row>
    <row r="27" spans="1:5" ht="30" x14ac:dyDescent="0.2">
      <c r="A27" s="45" t="s">
        <v>1026</v>
      </c>
      <c r="B27" s="46" t="s">
        <v>200</v>
      </c>
      <c r="C27" s="46" t="s">
        <v>1027</v>
      </c>
      <c r="D27" s="77" t="s">
        <v>1028</v>
      </c>
      <c r="E27" s="70" t="s">
        <v>1030</v>
      </c>
    </row>
    <row r="28" spans="1:5" ht="25.5" x14ac:dyDescent="0.2">
      <c r="A28" s="45" t="s">
        <v>1044</v>
      </c>
      <c r="B28" s="46" t="s">
        <v>32</v>
      </c>
      <c r="C28" s="46" t="s">
        <v>1045</v>
      </c>
      <c r="D28" s="77" t="s">
        <v>1046</v>
      </c>
      <c r="E28" s="70" t="s">
        <v>1047</v>
      </c>
    </row>
    <row r="29" spans="1:5" ht="25.5" x14ac:dyDescent="0.2">
      <c r="A29" s="45" t="s">
        <v>1052</v>
      </c>
      <c r="B29" s="46" t="s">
        <v>1053</v>
      </c>
      <c r="C29" s="46" t="s">
        <v>1054</v>
      </c>
      <c r="D29" s="77" t="s">
        <v>1055</v>
      </c>
      <c r="E29" s="70" t="s">
        <v>1056</v>
      </c>
    </row>
    <row r="30" spans="1:5" ht="12.75" customHeight="1" x14ac:dyDescent="0.2">
      <c r="A30" s="45" t="s">
        <v>1057</v>
      </c>
      <c r="B30" s="46" t="s">
        <v>239</v>
      </c>
      <c r="C30" s="46" t="s">
        <v>1058</v>
      </c>
      <c r="D30" s="77" t="s">
        <v>1059</v>
      </c>
      <c r="E30" s="70" t="s">
        <v>1060</v>
      </c>
    </row>
    <row r="31" spans="1:5" ht="12.75" customHeight="1" x14ac:dyDescent="0.2">
      <c r="A31" s="45" t="s">
        <v>1089</v>
      </c>
      <c r="B31" s="46" t="s">
        <v>216</v>
      </c>
      <c r="C31" s="46" t="s">
        <v>1090</v>
      </c>
      <c r="D31" s="77" t="s">
        <v>1091</v>
      </c>
      <c r="E31" s="70" t="s">
        <v>1092</v>
      </c>
    </row>
    <row r="32" spans="1:5" ht="12.75" customHeight="1" x14ac:dyDescent="0.2">
      <c r="A32" s="45" t="s">
        <v>1093</v>
      </c>
      <c r="B32" s="46" t="s">
        <v>220</v>
      </c>
      <c r="C32" s="46" t="s">
        <v>1094</v>
      </c>
      <c r="D32" s="77" t="s">
        <v>1095</v>
      </c>
      <c r="E32" s="70" t="s">
        <v>1096</v>
      </c>
    </row>
    <row r="33" spans="1:5" ht="25.5" x14ac:dyDescent="0.2">
      <c r="A33" s="45" t="s">
        <v>1110</v>
      </c>
      <c r="B33" s="46" t="s">
        <v>18</v>
      </c>
      <c r="C33" s="46" t="s">
        <v>1111</v>
      </c>
      <c r="D33" s="77" t="s">
        <v>1112</v>
      </c>
      <c r="E33" s="70" t="s">
        <v>1113</v>
      </c>
    </row>
    <row r="34" spans="1:5" ht="12.75" customHeight="1" x14ac:dyDescent="0.2">
      <c r="A34" s="45" t="s">
        <v>1117</v>
      </c>
      <c r="B34" s="46" t="s">
        <v>184</v>
      </c>
      <c r="C34" s="46" t="s">
        <v>1118</v>
      </c>
      <c r="D34" s="77" t="s">
        <v>1119</v>
      </c>
      <c r="E34" s="70" t="s">
        <v>1120</v>
      </c>
    </row>
    <row r="35" spans="1:5" ht="12.75" customHeight="1" x14ac:dyDescent="0.2">
      <c r="A35" s="45" t="s">
        <v>1144</v>
      </c>
      <c r="B35" s="46" t="s">
        <v>963</v>
      </c>
      <c r="C35" s="46" t="s">
        <v>1145</v>
      </c>
      <c r="D35" s="77" t="s">
        <v>1146</v>
      </c>
      <c r="E35" s="70" t="s">
        <v>1147</v>
      </c>
    </row>
    <row r="36" spans="1:5" ht="12.75" customHeight="1" x14ac:dyDescent="0.2">
      <c r="A36" s="45" t="s">
        <v>1177</v>
      </c>
      <c r="B36" s="46" t="s">
        <v>947</v>
      </c>
      <c r="C36" s="46" t="s">
        <v>948</v>
      </c>
      <c r="D36" s="77" t="s">
        <v>1178</v>
      </c>
      <c r="E36" s="70"/>
    </row>
    <row r="37" spans="1:5" ht="12.75" customHeight="1" x14ac:dyDescent="0.2">
      <c r="A37" s="45" t="s">
        <v>1179</v>
      </c>
      <c r="B37" s="46" t="s">
        <v>184</v>
      </c>
      <c r="C37" s="46" t="s">
        <v>1180</v>
      </c>
      <c r="D37" s="77" t="s">
        <v>1181</v>
      </c>
      <c r="E37" s="70" t="s">
        <v>1182</v>
      </c>
    </row>
    <row r="38" spans="1:5" ht="12.75" customHeight="1" x14ac:dyDescent="0.2">
      <c r="A38" s="85" t="s">
        <v>1183</v>
      </c>
      <c r="B38" s="86" t="s">
        <v>308</v>
      </c>
      <c r="C38" s="86" t="s">
        <v>1184</v>
      </c>
      <c r="D38" s="89" t="s">
        <v>1185</v>
      </c>
      <c r="E38" s="70" t="s">
        <v>1186</v>
      </c>
    </row>
    <row r="39" spans="1:5" ht="25.5" x14ac:dyDescent="0.2">
      <c r="A39" s="87" t="s">
        <v>1216</v>
      </c>
      <c r="B39" s="88" t="s">
        <v>308</v>
      </c>
      <c r="C39" s="92" t="s">
        <v>1219</v>
      </c>
      <c r="D39" s="90" t="s">
        <v>1217</v>
      </c>
      <c r="E39" s="91" t="s">
        <v>1218</v>
      </c>
    </row>
  </sheetData>
  <mergeCells count="1">
    <mergeCell ref="A1:D1"/>
  </mergeCells>
  <hyperlinks>
    <hyperlink ref="D8" r:id="rId1"/>
    <hyperlink ref="D9" r:id="rId2"/>
    <hyperlink ref="D10" r:id="rId3"/>
    <hyperlink ref="D11" r:id="rId4"/>
    <hyperlink ref="D12" r:id="rId5"/>
    <hyperlink ref="D13" r:id="rId6"/>
    <hyperlink ref="D15" r:id="rId7"/>
    <hyperlink ref="D16" r:id="rId8"/>
    <hyperlink ref="D17" r:id="rId9"/>
    <hyperlink ref="D18" r:id="rId10"/>
    <hyperlink ref="D14" r:id="rId11"/>
    <hyperlink ref="D19" r:id="rId12"/>
    <hyperlink ref="D20" r:id="rId13"/>
    <hyperlink ref="D22" r:id="rId14"/>
    <hyperlink ref="D23" r:id="rId15"/>
    <hyperlink ref="D24" r:id="rId16"/>
    <hyperlink ref="D25" r:id="rId17"/>
    <hyperlink ref="D26" r:id="rId18"/>
    <hyperlink ref="D27" r:id="rId19"/>
    <hyperlink ref="D28" r:id="rId20"/>
    <hyperlink ref="D29" r:id="rId21"/>
    <hyperlink ref="D30" r:id="rId22"/>
    <hyperlink ref="D31" r:id="rId23"/>
    <hyperlink ref="D32" r:id="rId24"/>
    <hyperlink ref="D33" r:id="rId25"/>
    <hyperlink ref="D34" r:id="rId26"/>
    <hyperlink ref="D35" r:id="rId27"/>
    <hyperlink ref="D36" r:id="rId28"/>
    <hyperlink ref="D37" r:id="rId29"/>
    <hyperlink ref="D38" r:id="rId30"/>
  </hyperlinks>
  <pageMargins left="0.7" right="0.7" top="0.75" bottom="0.75" header="0.3" footer="0.3"/>
  <pageSetup paperSize="9" orientation="portrait" r:id="rId3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7" sqref="E7"/>
    </sheetView>
  </sheetViews>
  <sheetFormatPr defaultRowHeight="12.75" x14ac:dyDescent="0.2"/>
  <cols>
    <col min="1" max="1" width="27.28515625" bestFit="1" customWidth="1"/>
    <col min="2" max="2" width="20" bestFit="1" customWidth="1"/>
    <col min="3" max="3" width="22.7109375" bestFit="1" customWidth="1"/>
    <col min="4" max="4" width="37.42578125" customWidth="1"/>
  </cols>
  <sheetData>
    <row r="1" spans="1:5" ht="33.75" x14ac:dyDescent="0.2">
      <c r="A1" s="82" t="s">
        <v>806</v>
      </c>
      <c r="B1" s="79"/>
      <c r="C1" s="79"/>
      <c r="D1" s="79"/>
      <c r="E1" s="2"/>
    </row>
    <row r="2" spans="1:5" ht="12.75" customHeight="1" x14ac:dyDescent="0.3">
      <c r="A2" s="3" t="s">
        <v>1</v>
      </c>
      <c r="B2" s="3" t="s">
        <v>3</v>
      </c>
      <c r="C2" s="1" t="s">
        <v>5</v>
      </c>
      <c r="D2" s="1" t="s">
        <v>6</v>
      </c>
      <c r="E2" s="2"/>
    </row>
    <row r="3" spans="1:5" ht="27" customHeight="1" x14ac:dyDescent="0.2">
      <c r="A3" s="45" t="s">
        <v>807</v>
      </c>
      <c r="B3" s="46" t="s">
        <v>22</v>
      </c>
      <c r="C3" s="21" t="s">
        <v>808</v>
      </c>
      <c r="D3" s="55" t="s">
        <v>809</v>
      </c>
      <c r="E3" s="2"/>
    </row>
    <row r="4" spans="1:5" ht="27" customHeight="1" x14ac:dyDescent="0.2">
      <c r="A4" s="45" t="s">
        <v>822</v>
      </c>
      <c r="B4" s="46" t="s">
        <v>823</v>
      </c>
      <c r="C4" s="21" t="s">
        <v>824</v>
      </c>
      <c r="D4" s="56" t="s">
        <v>825</v>
      </c>
      <c r="E4" s="2"/>
    </row>
    <row r="5" spans="1:5" ht="27" customHeight="1" x14ac:dyDescent="0.2">
      <c r="A5" s="45" t="s">
        <v>880</v>
      </c>
      <c r="B5" s="75" t="s">
        <v>453</v>
      </c>
      <c r="C5" s="75" t="s">
        <v>881</v>
      </c>
      <c r="D5" s="76" t="s">
        <v>882</v>
      </c>
      <c r="E5" s="2"/>
    </row>
    <row r="6" spans="1:5" ht="27" customHeight="1" x14ac:dyDescent="0.2">
      <c r="A6" s="45" t="s">
        <v>1012</v>
      </c>
      <c r="B6" s="46" t="s">
        <v>1013</v>
      </c>
      <c r="C6" s="46" t="s">
        <v>1014</v>
      </c>
      <c r="D6" s="58" t="s">
        <v>1015</v>
      </c>
      <c r="E6" s="2"/>
    </row>
    <row r="7" spans="1:5" ht="27" customHeight="1" x14ac:dyDescent="0.2">
      <c r="A7" s="45" t="s">
        <v>1139</v>
      </c>
      <c r="B7" s="46" t="s">
        <v>22</v>
      </c>
      <c r="C7" s="46" t="s">
        <v>808</v>
      </c>
      <c r="D7" s="58" t="s">
        <v>809</v>
      </c>
      <c r="E7" s="2"/>
    </row>
    <row r="8" spans="1:5" ht="27" customHeight="1" x14ac:dyDescent="0.2">
      <c r="A8" s="45"/>
      <c r="B8" s="57"/>
      <c r="C8" s="57"/>
      <c r="D8" s="48"/>
      <c r="E8" s="2"/>
    </row>
    <row r="9" spans="1:5" ht="27" customHeight="1" x14ac:dyDescent="0.2">
      <c r="A9" s="45"/>
      <c r="B9" s="57"/>
      <c r="C9" s="57"/>
      <c r="D9" s="48"/>
    </row>
    <row r="10" spans="1:5" ht="27" customHeight="1" x14ac:dyDescent="0.2">
      <c r="A10" s="45"/>
      <c r="B10" s="57"/>
      <c r="C10" s="57"/>
      <c r="D10" s="48"/>
    </row>
  </sheetData>
  <mergeCells count="1">
    <mergeCell ref="A1:D1"/>
  </mergeCells>
  <hyperlinks>
    <hyperlink ref="D3" r:id="rId1"/>
    <hyperlink ref="D4" r:id="rId2"/>
    <hyperlink ref="D5" r:id="rId3"/>
    <hyperlink ref="D6" r:id="rId4"/>
    <hyperlink ref="D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6" workbookViewId="0">
      <selection activeCell="D74" sqref="D74"/>
    </sheetView>
  </sheetViews>
  <sheetFormatPr defaultColWidth="14.42578125" defaultRowHeight="12.75" customHeight="1" x14ac:dyDescent="0.2"/>
  <cols>
    <col min="1" max="1" width="22.7109375" customWidth="1"/>
    <col min="4" max="4" width="38.85546875" bestFit="1" customWidth="1"/>
    <col min="5" max="5" width="26.140625" bestFit="1" customWidth="1"/>
  </cols>
  <sheetData>
    <row r="1" spans="1:5" ht="22.5" customHeight="1" x14ac:dyDescent="0.2">
      <c r="A1" s="78" t="s">
        <v>705</v>
      </c>
      <c r="B1" s="79"/>
      <c r="C1" s="79"/>
      <c r="D1" s="79"/>
      <c r="E1" s="80"/>
    </row>
    <row r="2" spans="1:5" ht="18" customHeight="1" x14ac:dyDescent="0.3">
      <c r="A2" s="1" t="s">
        <v>1</v>
      </c>
      <c r="B2" s="1" t="s">
        <v>3</v>
      </c>
      <c r="C2" s="1" t="s">
        <v>5</v>
      </c>
      <c r="D2" s="1" t="s">
        <v>6</v>
      </c>
      <c r="E2" s="1" t="s">
        <v>7</v>
      </c>
    </row>
    <row r="3" spans="1:5" ht="13.5" customHeight="1" x14ac:dyDescent="0.2">
      <c r="A3" s="18" t="s">
        <v>57</v>
      </c>
      <c r="B3" s="18" t="s">
        <v>202</v>
      </c>
      <c r="C3" s="18" t="s">
        <v>203</v>
      </c>
      <c r="D3" s="30" t="s">
        <v>204</v>
      </c>
      <c r="E3" s="18" t="s">
        <v>274</v>
      </c>
    </row>
    <row r="4" spans="1:5" ht="12.75" customHeight="1" x14ac:dyDescent="0.2">
      <c r="A4" t="s">
        <v>697</v>
      </c>
      <c r="B4" t="s">
        <v>698</v>
      </c>
      <c r="C4" t="s">
        <v>699</v>
      </c>
      <c r="D4" s="60" t="s">
        <v>700</v>
      </c>
    </row>
    <row r="5" spans="1:5" ht="12.75" customHeight="1" x14ac:dyDescent="0.2">
      <c r="A5" t="s">
        <v>701</v>
      </c>
      <c r="B5" t="s">
        <v>22</v>
      </c>
      <c r="C5" t="s">
        <v>702</v>
      </c>
      <c r="D5" s="60" t="s">
        <v>703</v>
      </c>
      <c r="E5" t="s">
        <v>704</v>
      </c>
    </row>
    <row r="6" spans="1:5" ht="12.75" customHeight="1" x14ac:dyDescent="0.2">
      <c r="A6" t="s">
        <v>709</v>
      </c>
      <c r="B6" t="s">
        <v>706</v>
      </c>
      <c r="C6" t="s">
        <v>707</v>
      </c>
      <c r="D6" s="60" t="s">
        <v>708</v>
      </c>
    </row>
    <row r="7" spans="1:5" ht="38.450000000000003" customHeight="1" x14ac:dyDescent="0.2">
      <c r="A7" t="s">
        <v>717</v>
      </c>
      <c r="B7" t="s">
        <v>604</v>
      </c>
      <c r="C7" t="s">
        <v>718</v>
      </c>
      <c r="D7" s="60" t="s">
        <v>719</v>
      </c>
    </row>
    <row r="8" spans="1:5" ht="12.75" customHeight="1" x14ac:dyDescent="0.2">
      <c r="A8" t="s">
        <v>720</v>
      </c>
      <c r="C8" t="s">
        <v>721</v>
      </c>
      <c r="D8" s="60" t="s">
        <v>722</v>
      </c>
    </row>
    <row r="9" spans="1:5" ht="12.75" customHeight="1" x14ac:dyDescent="0.2">
      <c r="A9" s="74" t="s">
        <v>815</v>
      </c>
      <c r="B9" s="74" t="s">
        <v>22</v>
      </c>
      <c r="C9" s="74" t="s">
        <v>816</v>
      </c>
      <c r="D9" s="60" t="s">
        <v>817</v>
      </c>
      <c r="E9" s="74" t="s">
        <v>818</v>
      </c>
    </row>
    <row r="10" spans="1:5" ht="12.75" customHeight="1" x14ac:dyDescent="0.2">
      <c r="A10" t="s">
        <v>843</v>
      </c>
      <c r="B10" t="s">
        <v>775</v>
      </c>
      <c r="C10" t="s">
        <v>844</v>
      </c>
      <c r="D10" s="60" t="s">
        <v>845</v>
      </c>
    </row>
    <row r="11" spans="1:5" ht="12.75" customHeight="1" x14ac:dyDescent="0.2">
      <c r="A11" t="s">
        <v>846</v>
      </c>
      <c r="B11" t="s">
        <v>220</v>
      </c>
      <c r="C11" t="s">
        <v>847</v>
      </c>
      <c r="D11" s="60" t="s">
        <v>848</v>
      </c>
    </row>
    <row r="12" spans="1:5" ht="12.75" customHeight="1" x14ac:dyDescent="0.2">
      <c r="A12" t="s">
        <v>857</v>
      </c>
      <c r="B12" t="s">
        <v>501</v>
      </c>
      <c r="C12" t="s">
        <v>854</v>
      </c>
      <c r="D12" s="60" t="s">
        <v>855</v>
      </c>
      <c r="E12" t="s">
        <v>856</v>
      </c>
    </row>
    <row r="13" spans="1:5" ht="12.75" customHeight="1" x14ac:dyDescent="0.2">
      <c r="A13" t="s">
        <v>864</v>
      </c>
      <c r="B13" t="s">
        <v>549</v>
      </c>
      <c r="C13" t="s">
        <v>865</v>
      </c>
      <c r="D13" s="60" t="s">
        <v>866</v>
      </c>
    </row>
    <row r="14" spans="1:5" ht="12.75" customHeight="1" x14ac:dyDescent="0.2">
      <c r="A14" t="s">
        <v>867</v>
      </c>
      <c r="B14" t="s">
        <v>582</v>
      </c>
      <c r="C14" t="s">
        <v>868</v>
      </c>
      <c r="D14" s="60" t="s">
        <v>869</v>
      </c>
    </row>
    <row r="15" spans="1:5" ht="12.75" customHeight="1" x14ac:dyDescent="0.2">
      <c r="A15" t="s">
        <v>870</v>
      </c>
      <c r="B15" t="s">
        <v>871</v>
      </c>
      <c r="C15" t="s">
        <v>872</v>
      </c>
      <c r="D15" s="60" t="s">
        <v>873</v>
      </c>
    </row>
    <row r="16" spans="1:5" ht="12.75" customHeight="1" x14ac:dyDescent="0.2">
      <c r="A16" t="s">
        <v>874</v>
      </c>
      <c r="B16" t="s">
        <v>22</v>
      </c>
      <c r="D16" s="60" t="s">
        <v>875</v>
      </c>
    </row>
    <row r="17" spans="1:5" ht="12.75" customHeight="1" x14ac:dyDescent="0.2">
      <c r="A17" t="s">
        <v>883</v>
      </c>
      <c r="B17" t="s">
        <v>884</v>
      </c>
      <c r="C17" t="s">
        <v>885</v>
      </c>
      <c r="D17" s="60" t="s">
        <v>886</v>
      </c>
    </row>
    <row r="18" spans="1:5" ht="12.75" customHeight="1" x14ac:dyDescent="0.2">
      <c r="A18" t="s">
        <v>887</v>
      </c>
      <c r="B18" t="s">
        <v>308</v>
      </c>
      <c r="C18" t="s">
        <v>888</v>
      </c>
      <c r="D18" s="60" t="s">
        <v>889</v>
      </c>
    </row>
    <row r="19" spans="1:5" ht="12.75" customHeight="1" x14ac:dyDescent="0.2">
      <c r="A19" t="s">
        <v>904</v>
      </c>
      <c r="B19" t="s">
        <v>155</v>
      </c>
      <c r="C19" t="s">
        <v>905</v>
      </c>
      <c r="D19" s="60" t="s">
        <v>906</v>
      </c>
    </row>
    <row r="20" spans="1:5" ht="25.5" x14ac:dyDescent="0.2">
      <c r="A20" t="s">
        <v>911</v>
      </c>
      <c r="B20" t="s">
        <v>155</v>
      </c>
      <c r="C20" t="s">
        <v>912</v>
      </c>
      <c r="D20" s="60" t="s">
        <v>913</v>
      </c>
    </row>
    <row r="21" spans="1:5" x14ac:dyDescent="0.2">
      <c r="A21" t="s">
        <v>914</v>
      </c>
      <c r="B21" t="s">
        <v>155</v>
      </c>
      <c r="C21" t="s">
        <v>915</v>
      </c>
      <c r="D21" s="60" t="s">
        <v>916</v>
      </c>
    </row>
    <row r="22" spans="1:5" x14ac:dyDescent="0.2">
      <c r="A22" t="s">
        <v>917</v>
      </c>
      <c r="B22" t="s">
        <v>672</v>
      </c>
      <c r="C22" t="s">
        <v>918</v>
      </c>
      <c r="D22" s="60" t="s">
        <v>919</v>
      </c>
    </row>
    <row r="23" spans="1:5" x14ac:dyDescent="0.2">
      <c r="A23" t="s">
        <v>925</v>
      </c>
      <c r="B23" t="s">
        <v>22</v>
      </c>
      <c r="C23" t="s">
        <v>926</v>
      </c>
      <c r="D23" s="60" t="s">
        <v>927</v>
      </c>
    </row>
    <row r="24" spans="1:5" x14ac:dyDescent="0.2">
      <c r="A24" t="s">
        <v>928</v>
      </c>
      <c r="B24" t="s">
        <v>200</v>
      </c>
      <c r="C24" t="s">
        <v>929</v>
      </c>
      <c r="D24" s="60" t="s">
        <v>930</v>
      </c>
    </row>
    <row r="25" spans="1:5" ht="25.5" x14ac:dyDescent="0.2">
      <c r="A25" t="s">
        <v>955</v>
      </c>
      <c r="B25" t="s">
        <v>956</v>
      </c>
      <c r="C25" t="s">
        <v>957</v>
      </c>
      <c r="D25" s="60" t="s">
        <v>958</v>
      </c>
    </row>
    <row r="26" spans="1:5" ht="25.5" x14ac:dyDescent="0.2">
      <c r="A26" t="s">
        <v>959</v>
      </c>
      <c r="B26" t="s">
        <v>308</v>
      </c>
      <c r="C26" t="s">
        <v>960</v>
      </c>
      <c r="D26" s="60" t="s">
        <v>961</v>
      </c>
    </row>
    <row r="27" spans="1:5" x14ac:dyDescent="0.2">
      <c r="A27" t="s">
        <v>962</v>
      </c>
      <c r="B27" t="s">
        <v>963</v>
      </c>
      <c r="C27" t="s">
        <v>964</v>
      </c>
      <c r="D27" s="60" t="s">
        <v>965</v>
      </c>
    </row>
    <row r="28" spans="1:5" ht="25.5" x14ac:dyDescent="0.2">
      <c r="A28" t="s">
        <v>966</v>
      </c>
      <c r="B28" s="74" t="s">
        <v>967</v>
      </c>
      <c r="C28" s="74" t="s">
        <v>968</v>
      </c>
      <c r="D28" s="60" t="s">
        <v>969</v>
      </c>
    </row>
    <row r="29" spans="1:5" ht="25.5" x14ac:dyDescent="0.2">
      <c r="A29" s="74" t="s">
        <v>970</v>
      </c>
      <c r="B29" s="74" t="s">
        <v>971</v>
      </c>
      <c r="C29" s="74" t="s">
        <v>972</v>
      </c>
      <c r="D29" s="60" t="s">
        <v>973</v>
      </c>
    </row>
    <row r="30" spans="1:5" ht="12.75" customHeight="1" x14ac:dyDescent="0.2">
      <c r="A30" s="74" t="s">
        <v>974</v>
      </c>
      <c r="B30" s="74" t="s">
        <v>22</v>
      </c>
      <c r="C30" s="74" t="s">
        <v>975</v>
      </c>
      <c r="D30" s="60" t="s">
        <v>976</v>
      </c>
    </row>
    <row r="31" spans="1:5" ht="12.75" customHeight="1" x14ac:dyDescent="0.2">
      <c r="A31" t="s">
        <v>977</v>
      </c>
      <c r="B31" t="s">
        <v>200</v>
      </c>
      <c r="C31" t="s">
        <v>978</v>
      </c>
      <c r="D31" s="60" t="s">
        <v>979</v>
      </c>
      <c r="E31" t="s">
        <v>980</v>
      </c>
    </row>
    <row r="32" spans="1:5" ht="12.75" customHeight="1" x14ac:dyDescent="0.2">
      <c r="A32" t="s">
        <v>981</v>
      </c>
      <c r="B32" t="s">
        <v>333</v>
      </c>
      <c r="D32" s="60" t="s">
        <v>982</v>
      </c>
    </row>
    <row r="33" spans="1:5" ht="12.75" customHeight="1" x14ac:dyDescent="0.2">
      <c r="A33" t="s">
        <v>983</v>
      </c>
      <c r="B33" t="s">
        <v>469</v>
      </c>
      <c r="C33" t="s">
        <v>984</v>
      </c>
      <c r="D33" s="60" t="s">
        <v>985</v>
      </c>
      <c r="E33" t="s">
        <v>986</v>
      </c>
    </row>
    <row r="34" spans="1:5" ht="12.75" customHeight="1" x14ac:dyDescent="0.2">
      <c r="A34" t="s">
        <v>987</v>
      </c>
      <c r="B34" t="s">
        <v>775</v>
      </c>
      <c r="C34" t="s">
        <v>988</v>
      </c>
      <c r="D34" s="60" t="s">
        <v>989</v>
      </c>
    </row>
    <row r="35" spans="1:5" ht="12.75" customHeight="1" x14ac:dyDescent="0.2">
      <c r="A35" t="s">
        <v>999</v>
      </c>
      <c r="B35" t="s">
        <v>1000</v>
      </c>
      <c r="C35" t="s">
        <v>1001</v>
      </c>
      <c r="D35" s="60" t="s">
        <v>1002</v>
      </c>
      <c r="E35" t="s">
        <v>1003</v>
      </c>
    </row>
    <row r="36" spans="1:5" ht="51" x14ac:dyDescent="0.2">
      <c r="A36" t="s">
        <v>1004</v>
      </c>
      <c r="B36" t="s">
        <v>453</v>
      </c>
      <c r="C36" t="s">
        <v>1005</v>
      </c>
      <c r="D36" s="60" t="s">
        <v>1006</v>
      </c>
      <c r="E36" t="s">
        <v>1007</v>
      </c>
    </row>
    <row r="37" spans="1:5" ht="12.75" customHeight="1" x14ac:dyDescent="0.2">
      <c r="A37" t="s">
        <v>1008</v>
      </c>
      <c r="B37" t="s">
        <v>469</v>
      </c>
      <c r="C37" t="s">
        <v>1009</v>
      </c>
      <c r="D37" s="60" t="s">
        <v>1010</v>
      </c>
      <c r="E37" t="s">
        <v>1011</v>
      </c>
    </row>
    <row r="38" spans="1:5" ht="12.75" customHeight="1" x14ac:dyDescent="0.2">
      <c r="A38" t="s">
        <v>1016</v>
      </c>
      <c r="B38" t="s">
        <v>945</v>
      </c>
      <c r="C38" t="s">
        <v>1017</v>
      </c>
      <c r="D38" t="s">
        <v>1018</v>
      </c>
    </row>
    <row r="39" spans="1:5" ht="12.75" customHeight="1" x14ac:dyDescent="0.2">
      <c r="A39" t="s">
        <v>1031</v>
      </c>
      <c r="B39" t="s">
        <v>22</v>
      </c>
      <c r="C39" t="s">
        <v>1032</v>
      </c>
      <c r="D39" s="60" t="s">
        <v>1033</v>
      </c>
    </row>
    <row r="40" spans="1:5" ht="25.5" x14ac:dyDescent="0.2">
      <c r="A40" t="s">
        <v>1034</v>
      </c>
      <c r="B40" t="s">
        <v>22</v>
      </c>
      <c r="C40" t="s">
        <v>1035</v>
      </c>
      <c r="D40" s="60" t="s">
        <v>1036</v>
      </c>
      <c r="E40" t="s">
        <v>1037</v>
      </c>
    </row>
    <row r="41" spans="1:5" ht="12.75" customHeight="1" x14ac:dyDescent="0.2">
      <c r="A41" t="s">
        <v>1038</v>
      </c>
      <c r="B41" t="s">
        <v>1039</v>
      </c>
      <c r="D41" s="60" t="s">
        <v>1040</v>
      </c>
    </row>
    <row r="42" spans="1:5" ht="12.75" customHeight="1" x14ac:dyDescent="0.2">
      <c r="A42" t="s">
        <v>1041</v>
      </c>
      <c r="B42" t="s">
        <v>308</v>
      </c>
      <c r="C42" t="s">
        <v>1042</v>
      </c>
      <c r="D42" s="60" t="s">
        <v>1043</v>
      </c>
    </row>
    <row r="43" spans="1:5" ht="12.75" customHeight="1" x14ac:dyDescent="0.2">
      <c r="A43" t="s">
        <v>1048</v>
      </c>
      <c r="B43" t="s">
        <v>333</v>
      </c>
      <c r="C43" t="s">
        <v>1049</v>
      </c>
      <c r="D43" s="60" t="s">
        <v>1050</v>
      </c>
      <c r="E43" t="s">
        <v>1051</v>
      </c>
    </row>
    <row r="44" spans="1:5" ht="12.75" customHeight="1" x14ac:dyDescent="0.2">
      <c r="A44" t="s">
        <v>1061</v>
      </c>
      <c r="B44" t="s">
        <v>453</v>
      </c>
      <c r="C44" t="s">
        <v>1062</v>
      </c>
      <c r="D44" s="60" t="s">
        <v>1063</v>
      </c>
      <c r="E44" t="s">
        <v>1064</v>
      </c>
    </row>
    <row r="45" spans="1:5" ht="12.75" customHeight="1" x14ac:dyDescent="0.2">
      <c r="A45" t="s">
        <v>1065</v>
      </c>
      <c r="B45" t="s">
        <v>220</v>
      </c>
      <c r="C45" t="s">
        <v>1066</v>
      </c>
      <c r="E45" t="s">
        <v>1067</v>
      </c>
    </row>
    <row r="46" spans="1:5" ht="25.5" x14ac:dyDescent="0.2">
      <c r="A46" t="s">
        <v>1068</v>
      </c>
      <c r="B46" t="s">
        <v>1069</v>
      </c>
      <c r="C46" t="s">
        <v>1070</v>
      </c>
      <c r="D46" s="60" t="s">
        <v>1071</v>
      </c>
      <c r="E46" t="s">
        <v>1072</v>
      </c>
    </row>
    <row r="47" spans="1:5" ht="12.75" customHeight="1" x14ac:dyDescent="0.2">
      <c r="A47" t="s">
        <v>1073</v>
      </c>
      <c r="B47" t="s">
        <v>1074</v>
      </c>
      <c r="C47" t="s">
        <v>1075</v>
      </c>
      <c r="D47" s="60" t="s">
        <v>1076</v>
      </c>
    </row>
    <row r="48" spans="1:5" x14ac:dyDescent="0.2">
      <c r="A48" t="s">
        <v>1077</v>
      </c>
      <c r="B48" t="s">
        <v>1078</v>
      </c>
      <c r="C48" t="s">
        <v>1054</v>
      </c>
      <c r="D48" s="60" t="s">
        <v>1079</v>
      </c>
      <c r="E48" t="s">
        <v>1056</v>
      </c>
    </row>
    <row r="49" spans="1:5" ht="12.75" customHeight="1" x14ac:dyDescent="0.2">
      <c r="A49" t="s">
        <v>1080</v>
      </c>
      <c r="B49" t="s">
        <v>549</v>
      </c>
      <c r="C49" t="s">
        <v>1081</v>
      </c>
      <c r="D49" s="60" t="s">
        <v>1082</v>
      </c>
      <c r="E49" t="s">
        <v>1083</v>
      </c>
    </row>
    <row r="50" spans="1:5" ht="12.75" customHeight="1" x14ac:dyDescent="0.2">
      <c r="A50" t="s">
        <v>1084</v>
      </c>
      <c r="B50" t="s">
        <v>1085</v>
      </c>
      <c r="C50" t="s">
        <v>1086</v>
      </c>
      <c r="D50" s="60" t="s">
        <v>1087</v>
      </c>
      <c r="E50" t="s">
        <v>1088</v>
      </c>
    </row>
    <row r="51" spans="1:5" ht="12.75" customHeight="1" x14ac:dyDescent="0.2">
      <c r="A51" t="s">
        <v>1102</v>
      </c>
      <c r="B51" t="s">
        <v>18</v>
      </c>
      <c r="C51" t="s">
        <v>1103</v>
      </c>
      <c r="D51" s="60" t="s">
        <v>1104</v>
      </c>
      <c r="E51" t="s">
        <v>1105</v>
      </c>
    </row>
    <row r="52" spans="1:5" ht="12.75" customHeight="1" x14ac:dyDescent="0.2">
      <c r="A52" t="s">
        <v>1121</v>
      </c>
      <c r="B52" t="s">
        <v>1126</v>
      </c>
      <c r="C52" t="s">
        <v>1122</v>
      </c>
      <c r="D52" s="60" t="s">
        <v>1123</v>
      </c>
      <c r="E52" t="s">
        <v>1124</v>
      </c>
    </row>
    <row r="53" spans="1:5" ht="12.75" customHeight="1" x14ac:dyDescent="0.2">
      <c r="A53" t="s">
        <v>1125</v>
      </c>
      <c r="B53" t="s">
        <v>672</v>
      </c>
      <c r="C53" t="s">
        <v>1127</v>
      </c>
      <c r="D53" s="60" t="s">
        <v>1128</v>
      </c>
      <c r="E53" t="s">
        <v>1129</v>
      </c>
    </row>
    <row r="54" spans="1:5" ht="12.75" customHeight="1" x14ac:dyDescent="0.2">
      <c r="A54" t="s">
        <v>1130</v>
      </c>
      <c r="B54" t="s">
        <v>22</v>
      </c>
      <c r="C54" t="s">
        <v>1131</v>
      </c>
      <c r="D54" s="60" t="s">
        <v>1132</v>
      </c>
    </row>
    <row r="55" spans="1:5" ht="12.75" customHeight="1" x14ac:dyDescent="0.2">
      <c r="A55" t="s">
        <v>1133</v>
      </c>
      <c r="B55" t="s">
        <v>775</v>
      </c>
      <c r="C55" t="s">
        <v>1134</v>
      </c>
      <c r="D55" s="60" t="s">
        <v>1135</v>
      </c>
    </row>
    <row r="56" spans="1:5" ht="12.75" customHeight="1" x14ac:dyDescent="0.2">
      <c r="A56" t="s">
        <v>1136</v>
      </c>
      <c r="B56" t="s">
        <v>184</v>
      </c>
      <c r="D56" s="60" t="s">
        <v>1137</v>
      </c>
      <c r="E56" t="s">
        <v>1138</v>
      </c>
    </row>
    <row r="57" spans="1:5" ht="25.5" x14ac:dyDescent="0.2">
      <c r="A57" t="s">
        <v>1140</v>
      </c>
      <c r="B57" t="s">
        <v>18</v>
      </c>
      <c r="C57" t="s">
        <v>1141</v>
      </c>
      <c r="D57" s="60" t="s">
        <v>1142</v>
      </c>
      <c r="E57" t="s">
        <v>1143</v>
      </c>
    </row>
    <row r="58" spans="1:5" ht="12.75" customHeight="1" x14ac:dyDescent="0.2">
      <c r="A58" t="s">
        <v>1148</v>
      </c>
      <c r="B58" t="s">
        <v>453</v>
      </c>
      <c r="C58" t="s">
        <v>1149</v>
      </c>
      <c r="D58" s="60" t="s">
        <v>1150</v>
      </c>
      <c r="E58" t="s">
        <v>1151</v>
      </c>
    </row>
    <row r="59" spans="1:5" ht="38.25" x14ac:dyDescent="0.2">
      <c r="A59" t="s">
        <v>1152</v>
      </c>
      <c r="B59" t="s">
        <v>308</v>
      </c>
      <c r="C59" t="s">
        <v>888</v>
      </c>
      <c r="D59" s="60" t="s">
        <v>889</v>
      </c>
      <c r="E59" s="74" t="s">
        <v>1153</v>
      </c>
    </row>
    <row r="60" spans="1:5" ht="12.75" customHeight="1" x14ac:dyDescent="0.2">
      <c r="A60" s="74" t="s">
        <v>1154</v>
      </c>
      <c r="B60" s="74" t="s">
        <v>752</v>
      </c>
      <c r="C60" s="74" t="s">
        <v>1155</v>
      </c>
      <c r="D60" s="60" t="s">
        <v>1156</v>
      </c>
      <c r="E60" s="74" t="s">
        <v>1157</v>
      </c>
    </row>
    <row r="61" spans="1:5" ht="12.75" customHeight="1" x14ac:dyDescent="0.2">
      <c r="A61" t="s">
        <v>1172</v>
      </c>
      <c r="B61" t="s">
        <v>1173</v>
      </c>
      <c r="C61" t="s">
        <v>1174</v>
      </c>
      <c r="D61" s="60" t="s">
        <v>1175</v>
      </c>
      <c r="E61" t="s">
        <v>1176</v>
      </c>
    </row>
    <row r="62" spans="1:5" ht="25.5" x14ac:dyDescent="0.2">
      <c r="A62" t="s">
        <v>1187</v>
      </c>
      <c r="B62" t="s">
        <v>1039</v>
      </c>
      <c r="C62" t="s">
        <v>1188</v>
      </c>
      <c r="D62" s="60" t="s">
        <v>1189</v>
      </c>
      <c r="E62" t="s">
        <v>1190</v>
      </c>
    </row>
    <row r="63" spans="1:5" ht="12.75" customHeight="1" x14ac:dyDescent="0.2">
      <c r="A63" t="s">
        <v>1191</v>
      </c>
      <c r="B63" t="s">
        <v>921</v>
      </c>
      <c r="C63" t="s">
        <v>1192</v>
      </c>
      <c r="D63" s="60" t="s">
        <v>982</v>
      </c>
      <c r="E63" t="s">
        <v>1193</v>
      </c>
    </row>
    <row r="64" spans="1:5" ht="12.75" customHeight="1" x14ac:dyDescent="0.2">
      <c r="A64" t="s">
        <v>1204</v>
      </c>
      <c r="B64" t="s">
        <v>1205</v>
      </c>
      <c r="C64" t="s">
        <v>1206</v>
      </c>
      <c r="D64" s="60" t="s">
        <v>1207</v>
      </c>
    </row>
    <row r="65" spans="1:4" ht="12.75" customHeight="1" x14ac:dyDescent="0.2">
      <c r="A65" t="s">
        <v>1208</v>
      </c>
      <c r="B65" t="s">
        <v>469</v>
      </c>
      <c r="C65" t="s">
        <v>1209</v>
      </c>
      <c r="D65" s="60" t="s">
        <v>1210</v>
      </c>
    </row>
  </sheetData>
  <mergeCells count="1">
    <mergeCell ref="A1:E1"/>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9" r:id="rId35"/>
    <hyperlink ref="D40" r:id="rId36"/>
    <hyperlink ref="D41" r:id="rId37"/>
    <hyperlink ref="D42" r:id="rId38"/>
    <hyperlink ref="D43" r:id="rId39"/>
    <hyperlink ref="D44" r:id="rId40"/>
    <hyperlink ref="D46" r:id="rId41"/>
    <hyperlink ref="D47" r:id="rId42"/>
    <hyperlink ref="D48" r:id="rId43"/>
    <hyperlink ref="D49" r:id="rId44"/>
    <hyperlink ref="D50" r:id="rId45"/>
    <hyperlink ref="D51" r:id="rId46"/>
    <hyperlink ref="D52" r:id="rId47"/>
    <hyperlink ref="D53" r:id="rId48"/>
    <hyperlink ref="D54" r:id="rId49"/>
    <hyperlink ref="D55" r:id="rId50"/>
    <hyperlink ref="D56" r:id="rId51"/>
    <hyperlink ref="D57" r:id="rId52"/>
    <hyperlink ref="D58" r:id="rId53"/>
    <hyperlink ref="D60" r:id="rId54"/>
    <hyperlink ref="D61" r:id="rId55"/>
    <hyperlink ref="D62" r:id="rId56"/>
    <hyperlink ref="D63" r:id="rId57"/>
    <hyperlink ref="D64" r:id="rId58"/>
    <hyperlink ref="D65" r:id="rId59"/>
  </hyperlinks>
  <pageMargins left="0.7" right="0.7" top="0.75" bottom="0.75" header="0.3" footer="0.3"/>
  <pageSetup paperSize="9" orientation="portrait"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0" sqref="E10"/>
    </sheetView>
  </sheetViews>
  <sheetFormatPr defaultRowHeight="12.75" x14ac:dyDescent="0.2"/>
  <cols>
    <col min="1" max="1" width="16" bestFit="1" customWidth="1"/>
    <col min="2" max="2" width="16.7109375" bestFit="1" customWidth="1"/>
    <col min="3" max="3" width="37.5703125" customWidth="1"/>
    <col min="4" max="4" width="65.7109375" customWidth="1"/>
    <col min="5" max="5" width="27.42578125" bestFit="1" customWidth="1"/>
  </cols>
  <sheetData>
    <row r="1" spans="1:5" ht="33.75" x14ac:dyDescent="0.2">
      <c r="A1" s="82" t="s">
        <v>726</v>
      </c>
      <c r="B1" s="79"/>
      <c r="C1" s="79"/>
      <c r="D1" s="79"/>
    </row>
    <row r="2" spans="1:5" ht="18.75" x14ac:dyDescent="0.3">
      <c r="A2" s="3" t="s">
        <v>1</v>
      </c>
      <c r="B2" s="3" t="s">
        <v>3</v>
      </c>
      <c r="C2" s="1" t="s">
        <v>5</v>
      </c>
      <c r="D2" s="1" t="s">
        <v>6</v>
      </c>
      <c r="E2" s="1" t="s">
        <v>994</v>
      </c>
    </row>
    <row r="3" spans="1:5" ht="45" x14ac:dyDescent="0.2">
      <c r="A3" s="45" t="s">
        <v>710</v>
      </c>
      <c r="B3" s="46" t="s">
        <v>155</v>
      </c>
      <c r="C3" s="21" t="s">
        <v>711</v>
      </c>
      <c r="D3" s="55" t="s">
        <v>712</v>
      </c>
    </row>
    <row r="4" spans="1:5" ht="15" x14ac:dyDescent="0.2">
      <c r="A4" s="45" t="s">
        <v>723</v>
      </c>
      <c r="B4" s="46" t="s">
        <v>333</v>
      </c>
      <c r="C4" s="21" t="s">
        <v>724</v>
      </c>
      <c r="D4" s="61" t="s">
        <v>725</v>
      </c>
    </row>
    <row r="5" spans="1:5" ht="30" x14ac:dyDescent="0.2">
      <c r="A5" s="45" t="s">
        <v>819</v>
      </c>
      <c r="B5" s="46" t="s">
        <v>752</v>
      </c>
      <c r="C5" s="21" t="s">
        <v>820</v>
      </c>
      <c r="D5" s="55" t="s">
        <v>821</v>
      </c>
    </row>
    <row r="6" spans="1:5" ht="60" x14ac:dyDescent="0.2">
      <c r="A6" s="45" t="s">
        <v>849</v>
      </c>
      <c r="B6" s="46" t="s">
        <v>636</v>
      </c>
      <c r="C6" s="46" t="s">
        <v>850</v>
      </c>
      <c r="D6" s="58" t="s">
        <v>851</v>
      </c>
    </row>
    <row r="7" spans="1:5" ht="38.25" x14ac:dyDescent="0.2">
      <c r="A7" s="45" t="s">
        <v>990</v>
      </c>
      <c r="B7" s="46" t="s">
        <v>991</v>
      </c>
      <c r="C7" s="46" t="s">
        <v>992</v>
      </c>
      <c r="D7" s="58" t="s">
        <v>993</v>
      </c>
      <c r="E7" t="s">
        <v>995</v>
      </c>
    </row>
    <row r="8" spans="1:5" ht="45" x14ac:dyDescent="0.2">
      <c r="A8" s="45" t="s">
        <v>1019</v>
      </c>
      <c r="B8" s="46" t="s">
        <v>220</v>
      </c>
      <c r="C8" s="46" t="s">
        <v>1020</v>
      </c>
      <c r="D8" s="58" t="s">
        <v>1021</v>
      </c>
    </row>
    <row r="9" spans="1:5" ht="30" x14ac:dyDescent="0.2">
      <c r="A9" s="45" t="s">
        <v>1198</v>
      </c>
      <c r="B9" s="46" t="s">
        <v>469</v>
      </c>
      <c r="C9" s="46" t="s">
        <v>1199</v>
      </c>
      <c r="D9" s="58" t="s">
        <v>1200</v>
      </c>
    </row>
    <row r="10" spans="1:5" ht="30" x14ac:dyDescent="0.2">
      <c r="A10" s="45" t="s">
        <v>1201</v>
      </c>
      <c r="B10" s="46" t="s">
        <v>945</v>
      </c>
      <c r="C10" s="46" t="s">
        <v>1202</v>
      </c>
      <c r="D10" s="58" t="s">
        <v>1203</v>
      </c>
    </row>
    <row r="11" spans="1:5" ht="15" x14ac:dyDescent="0.2">
      <c r="A11" s="59"/>
      <c r="B11" s="57"/>
      <c r="C11" s="57"/>
      <c r="D11" s="58"/>
    </row>
    <row r="12" spans="1:5" ht="15" x14ac:dyDescent="0.2">
      <c r="A12" s="59"/>
      <c r="B12" s="57"/>
      <c r="C12" s="57"/>
      <c r="D12" s="58"/>
    </row>
  </sheetData>
  <mergeCells count="1">
    <mergeCell ref="A1:D1"/>
  </mergeCells>
  <hyperlinks>
    <hyperlink ref="D3" r:id="rId1"/>
    <hyperlink ref="D5" r:id="rId2"/>
    <hyperlink ref="D6" r:id="rId3"/>
    <hyperlink ref="D7" r:id="rId4"/>
    <hyperlink ref="D8" r:id="rId5"/>
    <hyperlink ref="D9" r:id="rId6"/>
    <hyperlink ref="D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8" sqref="E18"/>
    </sheetView>
  </sheetViews>
  <sheetFormatPr defaultColWidth="14.42578125" defaultRowHeight="12.75" customHeight="1" x14ac:dyDescent="0.2"/>
  <cols>
    <col min="1" max="1" width="28.28515625" customWidth="1"/>
    <col min="2" max="2" width="17.28515625" customWidth="1"/>
    <col min="3" max="3" width="43.7109375" customWidth="1"/>
    <col min="4" max="4" width="13.28515625" customWidth="1"/>
    <col min="5" max="5" width="26.140625" bestFit="1" customWidth="1"/>
    <col min="6" max="6" width="49.5703125" customWidth="1"/>
    <col min="7" max="20" width="17.28515625" customWidth="1"/>
  </cols>
  <sheetData>
    <row r="1" spans="1:7" ht="12.75" customHeight="1" x14ac:dyDescent="0.3">
      <c r="A1" s="1" t="s">
        <v>1</v>
      </c>
      <c r="B1" s="1" t="s">
        <v>2</v>
      </c>
      <c r="C1" s="1" t="s">
        <v>3</v>
      </c>
      <c r="D1" s="1" t="s">
        <v>5</v>
      </c>
      <c r="E1" s="1" t="s">
        <v>6</v>
      </c>
      <c r="F1" s="1" t="s">
        <v>7</v>
      </c>
      <c r="G1" s="2"/>
    </row>
    <row r="2" spans="1:7" ht="12.75" customHeight="1" x14ac:dyDescent="0.2">
      <c r="A2" s="6" t="s">
        <v>82</v>
      </c>
      <c r="B2" s="6" t="s">
        <v>85</v>
      </c>
      <c r="C2" s="6" t="s">
        <v>86</v>
      </c>
      <c r="D2" s="6" t="s">
        <v>87</v>
      </c>
      <c r="E2" s="13"/>
      <c r="F2" s="6" t="s">
        <v>123</v>
      </c>
      <c r="G2" s="2"/>
    </row>
    <row r="3" spans="1:7" ht="12.75" customHeight="1" x14ac:dyDescent="0.2">
      <c r="A3" s="15" t="s">
        <v>124</v>
      </c>
      <c r="B3" s="15" t="s">
        <v>148</v>
      </c>
      <c r="C3" s="15" t="s">
        <v>22</v>
      </c>
      <c r="D3" s="15" t="s">
        <v>152</v>
      </c>
      <c r="E3" s="28"/>
      <c r="F3" s="15" t="s">
        <v>293</v>
      </c>
    </row>
    <row r="4" spans="1:7" ht="12.75" customHeight="1" x14ac:dyDescent="0.2">
      <c r="A4" s="29" t="s">
        <v>294</v>
      </c>
      <c r="B4" s="29" t="s">
        <v>295</v>
      </c>
      <c r="C4" s="29" t="s">
        <v>296</v>
      </c>
      <c r="D4" s="29" t="s">
        <v>297</v>
      </c>
      <c r="F4" s="29" t="s">
        <v>298</v>
      </c>
    </row>
    <row r="5" spans="1:7" ht="12.75" customHeight="1" x14ac:dyDescent="0.2">
      <c r="A5" s="29" t="s">
        <v>299</v>
      </c>
      <c r="B5" s="29" t="s">
        <v>300</v>
      </c>
      <c r="C5" s="29" t="s">
        <v>301</v>
      </c>
      <c r="D5" s="29" t="s">
        <v>302</v>
      </c>
      <c r="F5" s="29" t="s">
        <v>303</v>
      </c>
    </row>
    <row r="6" spans="1:7" ht="12.75" customHeight="1" x14ac:dyDescent="0.2">
      <c r="A6" s="29" t="s">
        <v>304</v>
      </c>
      <c r="B6" s="29" t="s">
        <v>305</v>
      </c>
      <c r="C6" s="29" t="s">
        <v>18</v>
      </c>
      <c r="D6" s="29">
        <v>586952616</v>
      </c>
      <c r="E6" s="29" t="s">
        <v>306</v>
      </c>
      <c r="F6" s="29" t="s">
        <v>307</v>
      </c>
    </row>
    <row r="7" spans="1:7" ht="12.75" customHeight="1" x14ac:dyDescent="0.2">
      <c r="A7" s="29" t="s">
        <v>309</v>
      </c>
      <c r="B7" s="29" t="s">
        <v>310</v>
      </c>
      <c r="C7" s="29" t="s">
        <v>312</v>
      </c>
      <c r="E7" s="29" t="s">
        <v>314</v>
      </c>
      <c r="F7" s="29" t="s">
        <v>315</v>
      </c>
    </row>
    <row r="8" spans="1:7" ht="12.75" customHeight="1" x14ac:dyDescent="0.2">
      <c r="A8" t="s">
        <v>757</v>
      </c>
      <c r="B8" t="s">
        <v>758</v>
      </c>
      <c r="C8" t="s">
        <v>22</v>
      </c>
      <c r="D8" s="65" t="s">
        <v>759</v>
      </c>
      <c r="E8" s="60" t="s">
        <v>760</v>
      </c>
      <c r="F8" t="s">
        <v>761</v>
      </c>
    </row>
    <row r="9" spans="1:7" ht="12.75" customHeight="1" x14ac:dyDescent="0.2">
      <c r="A9" t="s">
        <v>859</v>
      </c>
      <c r="B9" t="s">
        <v>860</v>
      </c>
      <c r="C9" t="s">
        <v>861</v>
      </c>
      <c r="D9" t="s">
        <v>862</v>
      </c>
      <c r="E9" s="60" t="s">
        <v>571</v>
      </c>
      <c r="F9" t="s">
        <v>863</v>
      </c>
    </row>
    <row r="10" spans="1:7" ht="12.75" customHeight="1" x14ac:dyDescent="0.2">
      <c r="A10" t="s">
        <v>876</v>
      </c>
      <c r="B10" t="s">
        <v>877</v>
      </c>
      <c r="C10" t="s">
        <v>604</v>
      </c>
      <c r="D10" t="s">
        <v>878</v>
      </c>
      <c r="E10" s="60" t="s">
        <v>879</v>
      </c>
    </row>
    <row r="11" spans="1:7" ht="12.75" customHeight="1" x14ac:dyDescent="0.2">
      <c r="A11" t="s">
        <v>890</v>
      </c>
      <c r="B11" t="s">
        <v>891</v>
      </c>
      <c r="C11" t="s">
        <v>308</v>
      </c>
      <c r="D11" t="s">
        <v>892</v>
      </c>
      <c r="E11" s="60" t="s">
        <v>893</v>
      </c>
    </row>
    <row r="12" spans="1:7" ht="25.5" x14ac:dyDescent="0.2">
      <c r="A12" t="s">
        <v>900</v>
      </c>
      <c r="B12" t="s">
        <v>901</v>
      </c>
      <c r="C12" t="s">
        <v>202</v>
      </c>
      <c r="D12" t="s">
        <v>902</v>
      </c>
      <c r="E12" s="60" t="s">
        <v>903</v>
      </c>
    </row>
    <row r="13" spans="1:7" ht="12.75" customHeight="1" x14ac:dyDescent="0.2">
      <c r="A13" t="s">
        <v>1022</v>
      </c>
      <c r="B13" t="s">
        <v>1023</v>
      </c>
      <c r="C13" t="s">
        <v>672</v>
      </c>
      <c r="D13" t="s">
        <v>1024</v>
      </c>
      <c r="E13" s="60" t="s">
        <v>1025</v>
      </c>
    </row>
    <row r="14" spans="1:7" ht="12.75" customHeight="1" x14ac:dyDescent="0.2">
      <c r="A14" t="s">
        <v>1114</v>
      </c>
      <c r="C14" t="s">
        <v>18</v>
      </c>
      <c r="D14" t="s">
        <v>1115</v>
      </c>
      <c r="E14" s="60" t="s">
        <v>1116</v>
      </c>
    </row>
    <row r="15" spans="1:7" ht="12.75" customHeight="1" x14ac:dyDescent="0.2">
      <c r="A15" s="74" t="s">
        <v>1158</v>
      </c>
      <c r="B15" s="74"/>
      <c r="C15" s="74" t="s">
        <v>469</v>
      </c>
      <c r="D15" s="74" t="s">
        <v>1159</v>
      </c>
      <c r="E15" s="60" t="s">
        <v>1160</v>
      </c>
      <c r="F15" s="74" t="s">
        <v>1161</v>
      </c>
    </row>
    <row r="16" spans="1:7" ht="12.75" customHeight="1" x14ac:dyDescent="0.2">
      <c r="A16" s="74" t="s">
        <v>1162</v>
      </c>
      <c r="C16" s="74" t="s">
        <v>184</v>
      </c>
      <c r="D16" s="74" t="s">
        <v>1163</v>
      </c>
      <c r="E16" s="60" t="s">
        <v>1164</v>
      </c>
    </row>
  </sheetData>
  <hyperlinks>
    <hyperlink ref="E8" r:id="rId1"/>
    <hyperlink ref="E9" r:id="rId2"/>
    <hyperlink ref="E10" r:id="rId3"/>
    <hyperlink ref="E11" r:id="rId4"/>
    <hyperlink ref="E12" r:id="rId5"/>
    <hyperlink ref="E13" r:id="rId6"/>
    <hyperlink ref="E14" r:id="rId7"/>
    <hyperlink ref="E15" r:id="rId8"/>
    <hyperlink ref="E16"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76" workbookViewId="0">
      <selection activeCell="A102" sqref="A102"/>
    </sheetView>
  </sheetViews>
  <sheetFormatPr defaultColWidth="14.42578125" defaultRowHeight="12.75" customHeight="1" x14ac:dyDescent="0.2"/>
  <cols>
    <col min="1" max="1" width="26" customWidth="1"/>
    <col min="2" max="20" width="17.28515625" customWidth="1"/>
  </cols>
  <sheetData>
    <row r="1" spans="1:7" ht="12.75" customHeight="1" x14ac:dyDescent="0.2">
      <c r="A1" s="78" t="s">
        <v>8</v>
      </c>
      <c r="B1" s="79"/>
      <c r="C1" s="79"/>
      <c r="D1" s="79"/>
      <c r="E1" s="79"/>
      <c r="F1" s="80"/>
      <c r="G1" s="2"/>
    </row>
    <row r="2" spans="1:7" ht="12.75" customHeight="1" x14ac:dyDescent="0.2">
      <c r="A2" s="15" t="s">
        <v>38</v>
      </c>
      <c r="B2" s="28"/>
      <c r="C2" s="28"/>
      <c r="D2" s="28"/>
      <c r="E2" s="28"/>
      <c r="F2" s="28"/>
    </row>
    <row r="3" spans="1:7" ht="12.75" customHeight="1" x14ac:dyDescent="0.2">
      <c r="A3" s="29" t="s">
        <v>252</v>
      </c>
    </row>
    <row r="4" spans="1:7" ht="12.75" customHeight="1" x14ac:dyDescent="0.2">
      <c r="A4" s="29" t="s">
        <v>255</v>
      </c>
    </row>
    <row r="5" spans="1:7" ht="12.75" customHeight="1" x14ac:dyDescent="0.2">
      <c r="A5" s="29" t="s">
        <v>256</v>
      </c>
    </row>
    <row r="6" spans="1:7" ht="12.75" customHeight="1" x14ac:dyDescent="0.2">
      <c r="A6" s="29" t="s">
        <v>257</v>
      </c>
    </row>
    <row r="7" spans="1:7" ht="12.75" customHeight="1" x14ac:dyDescent="0.2">
      <c r="A7" s="29" t="s">
        <v>258</v>
      </c>
    </row>
    <row r="8" spans="1:7" ht="12.75" customHeight="1" x14ac:dyDescent="0.2">
      <c r="A8" s="29" t="s">
        <v>259</v>
      </c>
    </row>
    <row r="9" spans="1:7" ht="12.75" customHeight="1" x14ac:dyDescent="0.2">
      <c r="A9" s="29" t="s">
        <v>260</v>
      </c>
    </row>
    <row r="10" spans="1:7" ht="12.75" customHeight="1" x14ac:dyDescent="0.2">
      <c r="A10" s="29" t="s">
        <v>261</v>
      </c>
    </row>
    <row r="11" spans="1:7" ht="12.75" customHeight="1" x14ac:dyDescent="0.2">
      <c r="A11" s="29" t="s">
        <v>262</v>
      </c>
    </row>
    <row r="12" spans="1:7" ht="12.75" customHeight="1" x14ac:dyDescent="0.2">
      <c r="A12" s="29" t="s">
        <v>263</v>
      </c>
    </row>
    <row r="13" spans="1:7" ht="12.75" customHeight="1" x14ac:dyDescent="0.2">
      <c r="A13" s="29" t="s">
        <v>264</v>
      </c>
    </row>
    <row r="14" spans="1:7" ht="12.75" customHeight="1" x14ac:dyDescent="0.2">
      <c r="A14" s="29" t="s">
        <v>265</v>
      </c>
    </row>
    <row r="15" spans="1:7" ht="12.75" customHeight="1" x14ac:dyDescent="0.2">
      <c r="A15" s="29" t="s">
        <v>266</v>
      </c>
    </row>
    <row r="16" spans="1:7" ht="12.75" customHeight="1" x14ac:dyDescent="0.2">
      <c r="A16" s="29" t="s">
        <v>267</v>
      </c>
    </row>
    <row r="17" spans="1:1" ht="12.75" customHeight="1" x14ac:dyDescent="0.2">
      <c r="A17" s="29" t="s">
        <v>268</v>
      </c>
    </row>
    <row r="18" spans="1:1" ht="12.75" customHeight="1" x14ac:dyDescent="0.2">
      <c r="A18" s="29" t="s">
        <v>269</v>
      </c>
    </row>
    <row r="19" spans="1:1" ht="12.75" customHeight="1" x14ac:dyDescent="0.2">
      <c r="A19" s="29" t="s">
        <v>270</v>
      </c>
    </row>
    <row r="20" spans="1:1" ht="12.75" customHeight="1" x14ac:dyDescent="0.2">
      <c r="A20" s="29" t="s">
        <v>271</v>
      </c>
    </row>
    <row r="21" spans="1:1" ht="12.75" customHeight="1" x14ac:dyDescent="0.2">
      <c r="A21" s="29" t="s">
        <v>272</v>
      </c>
    </row>
    <row r="22" spans="1:1" ht="12.75" customHeight="1" x14ac:dyDescent="0.2">
      <c r="A22" s="29" t="s">
        <v>273</v>
      </c>
    </row>
    <row r="23" spans="1:1" ht="12.75" customHeight="1" x14ac:dyDescent="0.2">
      <c r="A23" s="29" t="s">
        <v>275</v>
      </c>
    </row>
    <row r="24" spans="1:1" ht="12.75" customHeight="1" x14ac:dyDescent="0.2">
      <c r="A24" s="29" t="s">
        <v>276</v>
      </c>
    </row>
    <row r="25" spans="1:1" ht="12.75" customHeight="1" x14ac:dyDescent="0.2">
      <c r="A25" s="29" t="s">
        <v>277</v>
      </c>
    </row>
    <row r="26" spans="1:1" ht="12.75" customHeight="1" x14ac:dyDescent="0.2">
      <c r="A26" s="29" t="s">
        <v>278</v>
      </c>
    </row>
    <row r="27" spans="1:1" ht="12.75" customHeight="1" x14ac:dyDescent="0.2">
      <c r="A27" s="29" t="s">
        <v>279</v>
      </c>
    </row>
    <row r="28" spans="1:1" ht="12.75" customHeight="1" x14ac:dyDescent="0.2">
      <c r="A28" s="29" t="s">
        <v>280</v>
      </c>
    </row>
    <row r="29" spans="1:1" ht="12.75" customHeight="1" x14ac:dyDescent="0.2">
      <c r="A29" s="29" t="s">
        <v>281</v>
      </c>
    </row>
    <row r="30" spans="1:1" ht="12.75" customHeight="1" x14ac:dyDescent="0.2">
      <c r="A30" s="29" t="s">
        <v>282</v>
      </c>
    </row>
    <row r="31" spans="1:1" ht="12.75" customHeight="1" x14ac:dyDescent="0.2">
      <c r="A31" s="29" t="s">
        <v>283</v>
      </c>
    </row>
    <row r="32" spans="1:1" ht="12.75" customHeight="1" x14ac:dyDescent="0.2">
      <c r="A32" s="29" t="s">
        <v>284</v>
      </c>
    </row>
    <row r="33" spans="1:1" ht="12.75" customHeight="1" x14ac:dyDescent="0.2">
      <c r="A33" s="29" t="s">
        <v>285</v>
      </c>
    </row>
    <row r="34" spans="1:1" ht="12.75" customHeight="1" x14ac:dyDescent="0.2">
      <c r="A34" s="29" t="s">
        <v>286</v>
      </c>
    </row>
    <row r="35" spans="1:1" ht="12.75" customHeight="1" x14ac:dyDescent="0.2">
      <c r="A35" s="29" t="s">
        <v>287</v>
      </c>
    </row>
    <row r="36" spans="1:1" ht="12.75" customHeight="1" x14ac:dyDescent="0.2">
      <c r="A36" s="29" t="s">
        <v>288</v>
      </c>
    </row>
    <row r="37" spans="1:1" ht="12.75" customHeight="1" x14ac:dyDescent="0.2">
      <c r="A37" s="29" t="s">
        <v>290</v>
      </c>
    </row>
    <row r="38" spans="1:1" ht="12.75" customHeight="1" x14ac:dyDescent="0.2">
      <c r="A38" s="29" t="s">
        <v>291</v>
      </c>
    </row>
    <row r="39" spans="1:1" ht="12.75" customHeight="1" x14ac:dyDescent="0.2">
      <c r="A39" s="29" t="s">
        <v>292</v>
      </c>
    </row>
    <row r="40" spans="1:1" ht="12.75" customHeight="1" x14ac:dyDescent="0.2">
      <c r="A40" s="29" t="s">
        <v>317</v>
      </c>
    </row>
    <row r="41" spans="1:1" ht="12.75" customHeight="1" x14ac:dyDescent="0.2">
      <c r="A41" s="29" t="s">
        <v>318</v>
      </c>
    </row>
    <row r="42" spans="1:1" ht="12.75" customHeight="1" x14ac:dyDescent="0.2">
      <c r="A42" s="29" t="s">
        <v>319</v>
      </c>
    </row>
    <row r="43" spans="1:1" ht="12.75" customHeight="1" x14ac:dyDescent="0.2">
      <c r="A43" s="29" t="s">
        <v>320</v>
      </c>
    </row>
    <row r="44" spans="1:1" ht="12.75" customHeight="1" x14ac:dyDescent="0.2">
      <c r="A44" s="29" t="s">
        <v>321</v>
      </c>
    </row>
    <row r="45" spans="1:1" ht="12.75" customHeight="1" x14ac:dyDescent="0.2">
      <c r="A45" s="29" t="s">
        <v>323</v>
      </c>
    </row>
    <row r="46" spans="1:1" ht="12.75" customHeight="1" x14ac:dyDescent="0.2">
      <c r="A46" s="29" t="s">
        <v>324</v>
      </c>
    </row>
    <row r="47" spans="1:1" ht="12.75" customHeight="1" x14ac:dyDescent="0.2">
      <c r="A47" s="29" t="s">
        <v>325</v>
      </c>
    </row>
    <row r="48" spans="1:1" ht="25.5" x14ac:dyDescent="0.2">
      <c r="A48" s="29" t="s">
        <v>326</v>
      </c>
    </row>
    <row r="49" spans="1:1" ht="25.5" x14ac:dyDescent="0.2">
      <c r="A49" s="29" t="s">
        <v>327</v>
      </c>
    </row>
    <row r="50" spans="1:1" x14ac:dyDescent="0.2">
      <c r="A50" s="29" t="s">
        <v>328</v>
      </c>
    </row>
    <row r="51" spans="1:1" x14ac:dyDescent="0.2">
      <c r="A51" s="29" t="s">
        <v>329</v>
      </c>
    </row>
    <row r="52" spans="1:1" ht="25.5" x14ac:dyDescent="0.2">
      <c r="A52" s="29" t="s">
        <v>330</v>
      </c>
    </row>
    <row r="53" spans="1:1" ht="25.5" x14ac:dyDescent="0.2">
      <c r="A53" s="29" t="s">
        <v>331</v>
      </c>
    </row>
    <row r="54" spans="1:1" x14ac:dyDescent="0.2">
      <c r="A54" s="29" t="s">
        <v>334</v>
      </c>
    </row>
    <row r="55" spans="1:1" x14ac:dyDescent="0.2">
      <c r="A55" s="29" t="s">
        <v>336</v>
      </c>
    </row>
    <row r="56" spans="1:1" x14ac:dyDescent="0.2">
      <c r="A56" s="29" t="s">
        <v>337</v>
      </c>
    </row>
    <row r="57" spans="1:1" x14ac:dyDescent="0.2">
      <c r="A57" s="29" t="s">
        <v>338</v>
      </c>
    </row>
    <row r="58" spans="1:1" ht="25.5" x14ac:dyDescent="0.2">
      <c r="A58" s="29" t="s">
        <v>339</v>
      </c>
    </row>
    <row r="59" spans="1:1" ht="25.5" x14ac:dyDescent="0.2">
      <c r="A59" s="29" t="s">
        <v>340</v>
      </c>
    </row>
    <row r="60" spans="1:1" ht="25.5" x14ac:dyDescent="0.2">
      <c r="A60" s="29" t="s">
        <v>341</v>
      </c>
    </row>
    <row r="61" spans="1:1" ht="25.5" x14ac:dyDescent="0.2">
      <c r="A61" s="29" t="s">
        <v>342</v>
      </c>
    </row>
    <row r="62" spans="1:1" ht="25.5" x14ac:dyDescent="0.2">
      <c r="A62" s="29" t="s">
        <v>343</v>
      </c>
    </row>
    <row r="63" spans="1:1" ht="25.5" x14ac:dyDescent="0.2">
      <c r="A63" s="29" t="s">
        <v>344</v>
      </c>
    </row>
    <row r="64" spans="1:1" x14ac:dyDescent="0.2">
      <c r="A64" s="29" t="s">
        <v>345</v>
      </c>
    </row>
    <row r="65" spans="1:1" x14ac:dyDescent="0.2">
      <c r="A65" s="29" t="s">
        <v>346</v>
      </c>
    </row>
    <row r="66" spans="1:1" x14ac:dyDescent="0.2">
      <c r="A66" s="29" t="s">
        <v>348</v>
      </c>
    </row>
    <row r="67" spans="1:1" ht="25.5" x14ac:dyDescent="0.2">
      <c r="A67" s="29" t="s">
        <v>349</v>
      </c>
    </row>
    <row r="68" spans="1:1" x14ac:dyDescent="0.2">
      <c r="A68" s="29" t="s">
        <v>350</v>
      </c>
    </row>
    <row r="69" spans="1:1" x14ac:dyDescent="0.2">
      <c r="A69" s="29" t="s">
        <v>351</v>
      </c>
    </row>
    <row r="70" spans="1:1" ht="25.5" x14ac:dyDescent="0.2">
      <c r="A70" s="29" t="s">
        <v>352</v>
      </c>
    </row>
    <row r="71" spans="1:1" ht="25.5" x14ac:dyDescent="0.2">
      <c r="A71" s="29" t="s">
        <v>353</v>
      </c>
    </row>
    <row r="72" spans="1:1" ht="25.5" x14ac:dyDescent="0.2">
      <c r="A72" s="29" t="s">
        <v>354</v>
      </c>
    </row>
    <row r="73" spans="1:1" x14ac:dyDescent="0.2">
      <c r="A73" s="29" t="s">
        <v>355</v>
      </c>
    </row>
    <row r="74" spans="1:1" x14ac:dyDescent="0.2">
      <c r="A74" s="29" t="s">
        <v>356</v>
      </c>
    </row>
    <row r="75" spans="1:1" x14ac:dyDescent="0.2">
      <c r="A75" s="29" t="s">
        <v>357</v>
      </c>
    </row>
    <row r="76" spans="1:1" ht="25.5" x14ac:dyDescent="0.2">
      <c r="A76" s="29" t="s">
        <v>358</v>
      </c>
    </row>
    <row r="77" spans="1:1" ht="25.5" x14ac:dyDescent="0.2">
      <c r="A77" s="29" t="s">
        <v>359</v>
      </c>
    </row>
    <row r="78" spans="1:1" ht="25.5" x14ac:dyDescent="0.2">
      <c r="A78" s="29" t="s">
        <v>361</v>
      </c>
    </row>
    <row r="79" spans="1:1" ht="25.5" x14ac:dyDescent="0.2">
      <c r="A79" s="29" t="s">
        <v>362</v>
      </c>
    </row>
    <row r="80" spans="1:1" x14ac:dyDescent="0.2">
      <c r="A80" s="29" t="s">
        <v>363</v>
      </c>
    </row>
    <row r="81" spans="1:1" x14ac:dyDescent="0.2">
      <c r="A81" s="29" t="s">
        <v>364</v>
      </c>
    </row>
    <row r="82" spans="1:1" x14ac:dyDescent="0.2">
      <c r="A82" s="29" t="s">
        <v>365</v>
      </c>
    </row>
    <row r="83" spans="1:1" x14ac:dyDescent="0.2">
      <c r="A83" s="29" t="s">
        <v>366</v>
      </c>
    </row>
    <row r="84" spans="1:1" ht="25.5" x14ac:dyDescent="0.2">
      <c r="A84" s="29" t="s">
        <v>367</v>
      </c>
    </row>
    <row r="85" spans="1:1" ht="25.5" x14ac:dyDescent="0.2">
      <c r="A85" s="29" t="s">
        <v>368</v>
      </c>
    </row>
    <row r="86" spans="1:1" x14ac:dyDescent="0.2">
      <c r="A86" s="29" t="s">
        <v>369</v>
      </c>
    </row>
    <row r="87" spans="1:1" x14ac:dyDescent="0.2">
      <c r="A87" s="29" t="s">
        <v>371</v>
      </c>
    </row>
    <row r="88" spans="1:1" x14ac:dyDescent="0.2">
      <c r="A88" s="29" t="s">
        <v>372</v>
      </c>
    </row>
    <row r="89" spans="1:1" x14ac:dyDescent="0.2">
      <c r="A89" s="29" t="s">
        <v>373</v>
      </c>
    </row>
    <row r="90" spans="1:1" x14ac:dyDescent="0.2">
      <c r="A90" s="29" t="s">
        <v>374</v>
      </c>
    </row>
    <row r="91" spans="1:1" ht="25.5" x14ac:dyDescent="0.2">
      <c r="A91" s="29" t="s">
        <v>375</v>
      </c>
    </row>
    <row r="92" spans="1:1" x14ac:dyDescent="0.2">
      <c r="A92" s="29" t="s">
        <v>376</v>
      </c>
    </row>
    <row r="93" spans="1:1" ht="25.5" x14ac:dyDescent="0.2">
      <c r="A93" s="29" t="s">
        <v>377</v>
      </c>
    </row>
    <row r="94" spans="1:1" ht="25.5" x14ac:dyDescent="0.2">
      <c r="A94" s="29" t="s">
        <v>378</v>
      </c>
    </row>
    <row r="95" spans="1:1" x14ac:dyDescent="0.2">
      <c r="A95" s="29" t="s">
        <v>379</v>
      </c>
    </row>
    <row r="96" spans="1:1" x14ac:dyDescent="0.2">
      <c r="A96" s="29" t="s">
        <v>380</v>
      </c>
    </row>
    <row r="97" spans="1:1" x14ac:dyDescent="0.2">
      <c r="A97" s="29" t="s">
        <v>381</v>
      </c>
    </row>
    <row r="98" spans="1:1" ht="25.5" x14ac:dyDescent="0.2">
      <c r="A98" s="29" t="s">
        <v>382</v>
      </c>
    </row>
    <row r="99" spans="1:1" ht="25.5" x14ac:dyDescent="0.2">
      <c r="A99" s="29" t="s">
        <v>383</v>
      </c>
    </row>
    <row r="100" spans="1:1" ht="25.5" x14ac:dyDescent="0.2">
      <c r="A100" t="s">
        <v>852</v>
      </c>
    </row>
    <row r="101" spans="1:1" ht="12.75" customHeight="1" x14ac:dyDescent="0.2">
      <c r="A101" t="s">
        <v>935</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15" sqref="D15"/>
    </sheetView>
  </sheetViews>
  <sheetFormatPr defaultColWidth="14.42578125" defaultRowHeight="12.75" customHeight="1" x14ac:dyDescent="0.2"/>
  <cols>
    <col min="1" max="1" width="25.42578125" customWidth="1"/>
    <col min="2" max="2" width="25.140625" customWidth="1"/>
    <col min="3" max="3" width="14.140625" customWidth="1"/>
    <col min="4" max="4" width="19.7109375" customWidth="1"/>
    <col min="5" max="5" width="27.7109375" customWidth="1"/>
    <col min="6" max="6" width="32.42578125" customWidth="1"/>
  </cols>
  <sheetData>
    <row r="1" spans="1:6" ht="33" customHeight="1" x14ac:dyDescent="0.2">
      <c r="A1" s="82" t="s">
        <v>4</v>
      </c>
      <c r="B1" s="79"/>
      <c r="C1" s="79"/>
      <c r="D1" s="79"/>
      <c r="E1" s="79"/>
      <c r="F1" s="80"/>
    </row>
    <row r="2" spans="1:6" ht="18" customHeight="1" x14ac:dyDescent="0.3">
      <c r="A2" s="1" t="s">
        <v>1</v>
      </c>
      <c r="B2" s="1" t="s">
        <v>2</v>
      </c>
      <c r="C2" s="1" t="s">
        <v>3</v>
      </c>
      <c r="D2" s="1" t="s">
        <v>5</v>
      </c>
      <c r="E2" s="1" t="s">
        <v>6</v>
      </c>
      <c r="F2" s="1" t="s">
        <v>13</v>
      </c>
    </row>
    <row r="3" spans="1:6" ht="42" customHeight="1" x14ac:dyDescent="0.2">
      <c r="A3" s="6" t="s">
        <v>14</v>
      </c>
      <c r="B3" s="6" t="s">
        <v>21</v>
      </c>
      <c r="C3" s="6" t="s">
        <v>22</v>
      </c>
      <c r="D3" s="6" t="s">
        <v>23</v>
      </c>
      <c r="E3" s="8" t="str">
        <f>HYPERLINK("mailto:comitato@csi-pisa.it","comitato@csi-pisa.it")</f>
        <v>comitato@csi-pisa.it</v>
      </c>
      <c r="F3" s="6" t="s">
        <v>29</v>
      </c>
    </row>
    <row r="4" spans="1:6" ht="27.75" customHeight="1" x14ac:dyDescent="0.2">
      <c r="A4" s="6" t="s">
        <v>30</v>
      </c>
      <c r="B4" s="6" t="s">
        <v>31</v>
      </c>
      <c r="C4" s="6" t="s">
        <v>32</v>
      </c>
      <c r="D4" s="6" t="s">
        <v>33</v>
      </c>
      <c r="E4" s="8" t="str">
        <f>HYPERLINK("mailto:segreteria@gsbellaria.it","segreteria@gsbellaria.it")</f>
        <v>segreteria@gsbellaria.it</v>
      </c>
      <c r="F4" s="6" t="s">
        <v>35</v>
      </c>
    </row>
    <row r="5" spans="1:6" ht="27.75" customHeight="1" x14ac:dyDescent="0.2">
      <c r="A5" s="6" t="s">
        <v>37</v>
      </c>
      <c r="B5" s="6" t="s">
        <v>39</v>
      </c>
      <c r="C5" s="6" t="s">
        <v>32</v>
      </c>
      <c r="D5" s="6" t="s">
        <v>42</v>
      </c>
      <c r="E5" s="8" t="str">
        <f>HYPERLINK("mailto:biasci.daniele@gmail.com","biasci.daniele@gmail.com")</f>
        <v>biasci.daniele@gmail.com</v>
      </c>
      <c r="F5" s="6" t="s">
        <v>44</v>
      </c>
    </row>
    <row r="6" spans="1:6" ht="27.75" customHeight="1" x14ac:dyDescent="0.2">
      <c r="A6" s="6" t="s">
        <v>45</v>
      </c>
      <c r="B6" s="6" t="s">
        <v>46</v>
      </c>
      <c r="C6" s="6" t="s">
        <v>22</v>
      </c>
      <c r="D6" s="10"/>
      <c r="E6" s="8" t="str">
        <f>HYPERLINK("mailto:adm@matteotti.it","adm@matteotti.it")</f>
        <v>adm@matteotti.it</v>
      </c>
      <c r="F6" s="6" t="s">
        <v>58</v>
      </c>
    </row>
    <row r="7" spans="1:6" ht="13.5" customHeight="1" x14ac:dyDescent="0.2">
      <c r="A7" s="6" t="s">
        <v>60</v>
      </c>
      <c r="B7" s="6" t="s">
        <v>61</v>
      </c>
      <c r="C7" s="6" t="s">
        <v>22</v>
      </c>
      <c r="D7" s="6" t="s">
        <v>63</v>
      </c>
      <c r="E7" s="8" t="str">
        <f>HYPERLINK("mailto:vitaletti1@alice.it","vitaletti1@alice.it")</f>
        <v>vitaletti1@alice.it</v>
      </c>
      <c r="F7" s="6" t="s">
        <v>66</v>
      </c>
    </row>
    <row r="8" spans="1:6" ht="13.5" customHeight="1" x14ac:dyDescent="0.2">
      <c r="A8" s="6" t="s">
        <v>67</v>
      </c>
      <c r="B8" s="6" t="s">
        <v>68</v>
      </c>
      <c r="C8" s="6" t="s">
        <v>69</v>
      </c>
      <c r="D8" s="6" t="s">
        <v>70</v>
      </c>
      <c r="E8" s="8" t="str">
        <f>HYPERLINK("mailto:recce.paolo@tiscali.it","recce.paolo@tiscali.it")</f>
        <v>recce.paolo@tiscali.it</v>
      </c>
      <c r="F8" s="6" t="s">
        <v>79</v>
      </c>
    </row>
    <row r="9" spans="1:6" ht="27.75" customHeight="1" x14ac:dyDescent="0.2">
      <c r="A9" s="6" t="s">
        <v>80</v>
      </c>
      <c r="B9" s="6" t="s">
        <v>81</v>
      </c>
      <c r="C9" s="6" t="s">
        <v>83</v>
      </c>
      <c r="D9" s="6" t="s">
        <v>84</v>
      </c>
      <c r="E9" s="8" t="str">
        <f>HYPERLINK("mailto:asdvirtusuliveto@libero.it","asdvirtusuliveto@libero.it")</f>
        <v>asdvirtusuliveto@libero.it</v>
      </c>
      <c r="F9" s="6" t="s">
        <v>88</v>
      </c>
    </row>
    <row r="10" spans="1:6" ht="27.75" customHeight="1" x14ac:dyDescent="0.2">
      <c r="A10" s="6" t="s">
        <v>89</v>
      </c>
      <c r="B10" s="6" t="s">
        <v>90</v>
      </c>
      <c r="C10" s="6" t="s">
        <v>18</v>
      </c>
      <c r="D10" s="6" t="s">
        <v>92</v>
      </c>
      <c r="E10" s="8" t="str">
        <f>HYPERLINK("mailto:5cecchetto@tiscali.it","5cecchetto@tiscali.it")</f>
        <v>5cecchetto@tiscali.it</v>
      </c>
      <c r="F10" s="6" t="s">
        <v>104</v>
      </c>
    </row>
    <row r="11" spans="1:6" ht="13.5" customHeight="1" x14ac:dyDescent="0.2">
      <c r="A11" s="6" t="s">
        <v>107</v>
      </c>
      <c r="B11" s="6" t="s">
        <v>21</v>
      </c>
      <c r="C11" s="6" t="s">
        <v>22</v>
      </c>
      <c r="D11" s="6" t="s">
        <v>23</v>
      </c>
      <c r="E11" s="8" t="str">
        <f>HYPERLINK("mailto:comitato@csi-pisa.it","comitato@csi-pisa.it")</f>
        <v>comitato@csi-pisa.it</v>
      </c>
      <c r="F11" s="6" t="s">
        <v>79</v>
      </c>
    </row>
    <row r="12" spans="1:6" ht="14.25" customHeight="1" x14ac:dyDescent="0.2">
      <c r="A12" s="6" t="s">
        <v>117</v>
      </c>
      <c r="B12" s="6" t="s">
        <v>119</v>
      </c>
      <c r="C12" s="6" t="s">
        <v>22</v>
      </c>
      <c r="D12" s="6" t="s">
        <v>120</v>
      </c>
      <c r="E12" s="16" t="s">
        <v>122</v>
      </c>
      <c r="F12" s="6" t="s">
        <v>171</v>
      </c>
    </row>
    <row r="13" spans="1:6" ht="14.25" customHeight="1" x14ac:dyDescent="0.2">
      <c r="A13" s="31" t="s">
        <v>175</v>
      </c>
      <c r="B13" s="32" t="s">
        <v>289</v>
      </c>
      <c r="C13" s="32" t="s">
        <v>308</v>
      </c>
      <c r="D13" s="32" t="s">
        <v>311</v>
      </c>
      <c r="E13" s="16" t="s">
        <v>313</v>
      </c>
      <c r="F13" s="47" t="s">
        <v>316</v>
      </c>
    </row>
    <row r="14" spans="1:6" ht="25.5" x14ac:dyDescent="0.2">
      <c r="A14" s="74" t="s">
        <v>1165</v>
      </c>
      <c r="C14" s="74" t="s">
        <v>22</v>
      </c>
      <c r="D14" s="44" t="s">
        <v>1168</v>
      </c>
      <c r="E14" s="16" t="s">
        <v>1166</v>
      </c>
      <c r="F14" s="74" t="s">
        <v>1167</v>
      </c>
    </row>
    <row r="15" spans="1:6" ht="14.25" customHeight="1" x14ac:dyDescent="0.2"/>
    <row r="16" spans="1:6" ht="14.25" customHeight="1" x14ac:dyDescent="0.2"/>
    <row r="17" ht="14.25" customHeight="1" x14ac:dyDescent="0.2"/>
    <row r="18" ht="14.25" customHeight="1" x14ac:dyDescent="0.2"/>
    <row r="19" ht="14.25" customHeight="1" x14ac:dyDescent="0.2"/>
    <row r="20" ht="14.25" customHeight="1" x14ac:dyDescent="0.2"/>
  </sheetData>
  <mergeCells count="1">
    <mergeCell ref="A1:F1"/>
  </mergeCells>
  <hyperlinks>
    <hyperlink ref="E3" r:id="rId1" display="mailto:comitato@csi-pisa.it"/>
    <hyperlink ref="E4" r:id="rId2" display="mailto:segreteria@gsbellaria.it"/>
    <hyperlink ref="E5" r:id="rId3" display="mailto:biasci.daniele@gmail.com"/>
    <hyperlink ref="E6" r:id="rId4" display="mailto:adm@matteotti.it"/>
    <hyperlink ref="E7" r:id="rId5" display="mailto:vitaletti1@alice.it"/>
    <hyperlink ref="E8" r:id="rId6" display="mailto:recce.paolo@tiscali.it"/>
    <hyperlink ref="E9" r:id="rId7" display="mailto:asdvirtusuliveto@libero.it"/>
    <hyperlink ref="E10" r:id="rId8" display="mailto:5cecchetto@tiscali.it"/>
    <hyperlink ref="E11" r:id="rId9" display="mailto:comitato@csi-pisa.it"/>
    <hyperlink ref="E14" r:id="rId1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4" sqref="F24"/>
    </sheetView>
  </sheetViews>
  <sheetFormatPr defaultColWidth="14.42578125" defaultRowHeight="12.75" customHeight="1" x14ac:dyDescent="0.2"/>
  <cols>
    <col min="1" max="1" width="28.85546875" customWidth="1"/>
    <col min="2" max="2" width="25.85546875" customWidth="1"/>
    <col min="3" max="3" width="35.85546875" customWidth="1"/>
    <col min="4" max="5" width="13.28515625" customWidth="1"/>
    <col min="6" max="6" width="18.28515625" bestFit="1" customWidth="1"/>
  </cols>
  <sheetData>
    <row r="1" spans="1:6" ht="13.5" customHeight="1" x14ac:dyDescent="0.25">
      <c r="A1" s="11" t="s">
        <v>9</v>
      </c>
      <c r="B1" s="11" t="s">
        <v>2</v>
      </c>
      <c r="C1" s="11" t="s">
        <v>3</v>
      </c>
      <c r="D1" s="11" t="s">
        <v>76</v>
      </c>
      <c r="E1" s="11" t="s">
        <v>77</v>
      </c>
      <c r="F1" s="11" t="s">
        <v>1100</v>
      </c>
    </row>
    <row r="2" spans="1:6" ht="13.5" customHeight="1" x14ac:dyDescent="0.25">
      <c r="A2" s="12" t="s">
        <v>78</v>
      </c>
      <c r="B2" s="12" t="s">
        <v>91</v>
      </c>
      <c r="C2" s="12" t="s">
        <v>93</v>
      </c>
      <c r="D2" s="12" t="s">
        <v>95</v>
      </c>
      <c r="E2" s="12" t="s">
        <v>96</v>
      </c>
      <c r="F2" s="2"/>
    </row>
    <row r="3" spans="1:6" ht="13.5" customHeight="1" x14ac:dyDescent="0.25">
      <c r="A3" s="12" t="s">
        <v>98</v>
      </c>
      <c r="B3" s="12" t="s">
        <v>99</v>
      </c>
      <c r="C3" s="12" t="s">
        <v>100</v>
      </c>
      <c r="D3" s="12" t="s">
        <v>101</v>
      </c>
      <c r="E3" s="12" t="s">
        <v>102</v>
      </c>
      <c r="F3" s="2"/>
    </row>
    <row r="4" spans="1:6" ht="13.5" customHeight="1" x14ac:dyDescent="0.25">
      <c r="A4" s="12" t="s">
        <v>103</v>
      </c>
      <c r="B4" s="12" t="s">
        <v>105</v>
      </c>
      <c r="C4" s="12" t="s">
        <v>106</v>
      </c>
      <c r="D4" s="12" t="s">
        <v>108</v>
      </c>
      <c r="E4" s="12" t="s">
        <v>109</v>
      </c>
      <c r="F4" s="2"/>
    </row>
    <row r="5" spans="1:6" ht="13.5" customHeight="1" x14ac:dyDescent="0.25">
      <c r="A5" s="12" t="s">
        <v>110</v>
      </c>
      <c r="B5" s="12" t="s">
        <v>111</v>
      </c>
      <c r="C5" s="12" t="s">
        <v>112</v>
      </c>
      <c r="D5" s="12" t="s">
        <v>113</v>
      </c>
      <c r="E5" s="14"/>
      <c r="F5" s="2"/>
    </row>
    <row r="6" spans="1:6" ht="13.5" customHeight="1" x14ac:dyDescent="0.25">
      <c r="A6" s="12" t="s">
        <v>130</v>
      </c>
      <c r="B6" s="12" t="s">
        <v>131</v>
      </c>
      <c r="C6" s="12" t="s">
        <v>132</v>
      </c>
      <c r="D6" s="12" t="s">
        <v>133</v>
      </c>
      <c r="E6" s="14"/>
      <c r="F6" s="2"/>
    </row>
    <row r="7" spans="1:6" ht="13.5" customHeight="1" x14ac:dyDescent="0.25">
      <c r="A7" s="12" t="s">
        <v>134</v>
      </c>
      <c r="B7" s="12" t="s">
        <v>135</v>
      </c>
      <c r="C7" s="12" t="s">
        <v>136</v>
      </c>
      <c r="D7" s="12" t="s">
        <v>137</v>
      </c>
      <c r="E7" s="12" t="s">
        <v>138</v>
      </c>
      <c r="F7" s="2"/>
    </row>
    <row r="8" spans="1:6" ht="13.5" customHeight="1" x14ac:dyDescent="0.25">
      <c r="A8" s="12" t="s">
        <v>139</v>
      </c>
      <c r="B8" s="12" t="s">
        <v>140</v>
      </c>
      <c r="C8" s="12" t="s">
        <v>136</v>
      </c>
      <c r="D8" s="12" t="s">
        <v>141</v>
      </c>
      <c r="E8" s="14"/>
      <c r="F8" s="2"/>
    </row>
    <row r="9" spans="1:6" ht="13.5" customHeight="1" x14ac:dyDescent="0.25">
      <c r="A9" s="12" t="s">
        <v>142</v>
      </c>
      <c r="B9" s="12" t="s">
        <v>143</v>
      </c>
      <c r="C9" s="12" t="s">
        <v>144</v>
      </c>
      <c r="D9" s="12" t="s">
        <v>145</v>
      </c>
      <c r="E9" s="14"/>
      <c r="F9" s="2"/>
    </row>
    <row r="10" spans="1:6" ht="13.5" customHeight="1" x14ac:dyDescent="0.25">
      <c r="A10" s="12" t="s">
        <v>147</v>
      </c>
      <c r="B10" s="12" t="s">
        <v>149</v>
      </c>
      <c r="C10" s="12" t="s">
        <v>151</v>
      </c>
      <c r="D10" s="12" t="s">
        <v>154</v>
      </c>
      <c r="E10" s="14"/>
      <c r="F10" s="2"/>
    </row>
    <row r="11" spans="1:6" ht="13.5" customHeight="1" x14ac:dyDescent="0.25">
      <c r="A11" s="12" t="s">
        <v>157</v>
      </c>
      <c r="B11" s="12" t="s">
        <v>158</v>
      </c>
      <c r="C11" s="12" t="s">
        <v>159</v>
      </c>
      <c r="D11" s="12" t="s">
        <v>160</v>
      </c>
      <c r="E11" s="14"/>
      <c r="F11" s="2"/>
    </row>
    <row r="12" spans="1:6" ht="13.5" customHeight="1" x14ac:dyDescent="0.25">
      <c r="A12" s="12" t="s">
        <v>161</v>
      </c>
      <c r="B12" s="12" t="s">
        <v>162</v>
      </c>
      <c r="C12" s="12" t="s">
        <v>163</v>
      </c>
      <c r="D12" s="12" t="s">
        <v>164</v>
      </c>
      <c r="E12" s="12" t="s">
        <v>164</v>
      </c>
      <c r="F12" s="2"/>
    </row>
    <row r="13" spans="1:6" ht="13.5" customHeight="1" x14ac:dyDescent="0.25">
      <c r="A13" s="12" t="s">
        <v>165</v>
      </c>
      <c r="B13" s="12" t="s">
        <v>166</v>
      </c>
      <c r="C13" s="17" t="s">
        <v>167</v>
      </c>
      <c r="D13" s="12" t="s">
        <v>179</v>
      </c>
      <c r="E13" s="12" t="s">
        <v>181</v>
      </c>
      <c r="F13" s="2"/>
    </row>
    <row r="14" spans="1:6" ht="13.5" customHeight="1" x14ac:dyDescent="0.25">
      <c r="A14" s="12" t="s">
        <v>183</v>
      </c>
      <c r="B14" s="12" t="s">
        <v>185</v>
      </c>
      <c r="C14" s="12" t="s">
        <v>187</v>
      </c>
      <c r="D14" s="12" t="s">
        <v>188</v>
      </c>
      <c r="E14" s="14"/>
      <c r="F14" s="2"/>
    </row>
    <row r="15" spans="1:6" ht="13.5" customHeight="1" x14ac:dyDescent="0.25">
      <c r="A15" s="12" t="s">
        <v>189</v>
      </c>
      <c r="B15" s="12" t="s">
        <v>190</v>
      </c>
      <c r="C15" s="12" t="s">
        <v>191</v>
      </c>
      <c r="D15" s="12" t="s">
        <v>192</v>
      </c>
      <c r="E15" s="12" t="s">
        <v>192</v>
      </c>
      <c r="F15" s="2"/>
    </row>
    <row r="16" spans="1:6" ht="13.5" customHeight="1" x14ac:dyDescent="0.25">
      <c r="A16" s="19" t="s">
        <v>193</v>
      </c>
      <c r="B16" s="19" t="s">
        <v>194</v>
      </c>
      <c r="C16" s="19" t="s">
        <v>195</v>
      </c>
      <c r="D16" s="19" t="s">
        <v>196</v>
      </c>
      <c r="E16" s="19" t="s">
        <v>196</v>
      </c>
      <c r="F16" s="2"/>
    </row>
    <row r="17" spans="1:6" ht="13.5" customHeight="1" x14ac:dyDescent="0.25">
      <c r="A17" s="68" t="s">
        <v>197</v>
      </c>
      <c r="B17" s="68" t="s">
        <v>208</v>
      </c>
      <c r="C17" s="68" t="s">
        <v>209</v>
      </c>
      <c r="D17" s="68" t="s">
        <v>210</v>
      </c>
      <c r="E17" s="68" t="s">
        <v>210</v>
      </c>
      <c r="F17" s="67"/>
    </row>
    <row r="18" spans="1:6" ht="13.5" customHeight="1" x14ac:dyDescent="0.2">
      <c r="A18" s="69" t="s">
        <v>212</v>
      </c>
      <c r="B18" s="69" t="s">
        <v>253</v>
      </c>
      <c r="C18" s="69" t="s">
        <v>254</v>
      </c>
      <c r="D18" s="69"/>
      <c r="E18" s="69"/>
      <c r="F18" s="67"/>
    </row>
    <row r="19" spans="1:6" ht="14.25" customHeight="1" x14ac:dyDescent="0.2">
      <c r="A19" s="69" t="s">
        <v>322</v>
      </c>
      <c r="B19" s="69" t="s">
        <v>332</v>
      </c>
      <c r="C19" s="69" t="s">
        <v>333</v>
      </c>
      <c r="D19" s="69" t="s">
        <v>335</v>
      </c>
      <c r="E19" s="69"/>
    </row>
    <row r="20" spans="1:6" ht="14.25" customHeight="1" x14ac:dyDescent="0.2">
      <c r="A20" s="70" t="s">
        <v>779</v>
      </c>
      <c r="B20" s="71" t="s">
        <v>781</v>
      </c>
      <c r="C20" s="71" t="s">
        <v>780</v>
      </c>
      <c r="D20" s="70">
        <v>3381072983</v>
      </c>
      <c r="E20" s="70"/>
    </row>
    <row r="21" spans="1:6" ht="14.25" customHeight="1" x14ac:dyDescent="0.2">
      <c r="A21" s="70" t="s">
        <v>897</v>
      </c>
      <c r="B21" s="71" t="s">
        <v>898</v>
      </c>
      <c r="C21" s="71" t="s">
        <v>636</v>
      </c>
      <c r="D21" s="70" t="s">
        <v>899</v>
      </c>
      <c r="E21" s="70"/>
    </row>
    <row r="22" spans="1:6" ht="12.75" customHeight="1" x14ac:dyDescent="0.2">
      <c r="A22" t="s">
        <v>939</v>
      </c>
      <c r="B22" t="s">
        <v>940</v>
      </c>
      <c r="C22" t="s">
        <v>941</v>
      </c>
      <c r="D22" t="s">
        <v>942</v>
      </c>
    </row>
    <row r="23" spans="1:6" ht="12.75" customHeight="1" x14ac:dyDescent="0.2">
      <c r="A23" t="s">
        <v>943</v>
      </c>
      <c r="B23" t="s">
        <v>944</v>
      </c>
      <c r="C23" t="s">
        <v>945</v>
      </c>
      <c r="D23" t="s">
        <v>946</v>
      </c>
    </row>
    <row r="24" spans="1:6" ht="38.25" x14ac:dyDescent="0.2">
      <c r="A24" t="s">
        <v>1097</v>
      </c>
      <c r="B24" t="s">
        <v>1098</v>
      </c>
      <c r="C24" t="s">
        <v>636</v>
      </c>
      <c r="D24" t="s">
        <v>1099</v>
      </c>
      <c r="F24" t="s">
        <v>1101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6" workbookViewId="0">
      <selection activeCell="E49" sqref="E49"/>
    </sheetView>
  </sheetViews>
  <sheetFormatPr defaultColWidth="14.42578125" defaultRowHeight="12.75" customHeight="1" x14ac:dyDescent="0.2"/>
  <cols>
    <col min="1" max="1" width="12.5703125" customWidth="1"/>
    <col min="2" max="2" width="37.5703125" customWidth="1"/>
    <col min="3" max="3" width="61.42578125" customWidth="1"/>
    <col min="4" max="4" width="13.28515625" customWidth="1"/>
    <col min="5" max="5" width="37" customWidth="1"/>
    <col min="6" max="6" width="8.85546875" customWidth="1"/>
  </cols>
  <sheetData>
    <row r="1" spans="1:6" ht="20.25" customHeight="1" x14ac:dyDescent="0.2">
      <c r="A1" s="83" t="s">
        <v>10</v>
      </c>
      <c r="B1" s="84"/>
      <c r="C1" s="84"/>
      <c r="D1" s="84"/>
      <c r="E1" s="84"/>
      <c r="F1" s="5"/>
    </row>
    <row r="2" spans="1:6" x14ac:dyDescent="0.2">
      <c r="A2" s="22" t="s">
        <v>20</v>
      </c>
      <c r="B2" s="22" t="s">
        <v>235</v>
      </c>
      <c r="C2" s="22" t="s">
        <v>2</v>
      </c>
      <c r="D2" s="22" t="s">
        <v>76</v>
      </c>
      <c r="E2" s="22" t="s">
        <v>236</v>
      </c>
      <c r="F2" s="27"/>
    </row>
    <row r="3" spans="1:6" x14ac:dyDescent="0.2">
      <c r="A3" s="33" t="s">
        <v>251</v>
      </c>
      <c r="B3" s="34" t="s">
        <v>347</v>
      </c>
      <c r="C3" s="35" t="s">
        <v>360</v>
      </c>
      <c r="D3" s="36" t="s">
        <v>370</v>
      </c>
      <c r="E3" s="37" t="str">
        <f>HYPERLINK("mailto:palestra.piramide@tin.it","palestra.piramide@tin.it")</f>
        <v>palestra.piramide@tin.it</v>
      </c>
      <c r="F3" s="27"/>
    </row>
    <row r="4" spans="1:6" x14ac:dyDescent="0.2">
      <c r="A4" s="33" t="s">
        <v>308</v>
      </c>
      <c r="B4" s="34" t="s">
        <v>387</v>
      </c>
      <c r="C4" s="35" t="s">
        <v>388</v>
      </c>
      <c r="D4" s="36" t="s">
        <v>389</v>
      </c>
      <c r="E4" s="37" t="str">
        <f>HYPERLINK("mailto:cnlcircolonuotolucca@tiscali.it","cnlcircolonuotolucca@tiscali.it ")</f>
        <v>cnlcircolonuotolucca@tiscali.it </v>
      </c>
      <c r="F4" s="27"/>
    </row>
    <row r="5" spans="1:6" x14ac:dyDescent="0.2">
      <c r="A5" s="33" t="s">
        <v>391</v>
      </c>
      <c r="B5" s="34" t="s">
        <v>392</v>
      </c>
      <c r="C5" s="35" t="s">
        <v>393</v>
      </c>
      <c r="D5" s="36" t="s">
        <v>394</v>
      </c>
      <c r="E5" s="37" t="str">
        <f>HYPERLINK("mailto:nuotouisp2003@libero.it","nuotouisp2003@libero.it")</f>
        <v>nuotouisp2003@libero.it</v>
      </c>
      <c r="F5" s="27"/>
    </row>
    <row r="6" spans="1:6" x14ac:dyDescent="0.2">
      <c r="A6" s="33" t="s">
        <v>400</v>
      </c>
      <c r="B6" s="34" t="s">
        <v>401</v>
      </c>
      <c r="C6" s="35" t="s">
        <v>404</v>
      </c>
      <c r="D6" s="36" t="s">
        <v>406</v>
      </c>
      <c r="E6" s="37" t="str">
        <f>HYPERLINK("mailto:meetigartiglio@assonuoto.it","meetigartiglio@assonuoto.it")</f>
        <v>meetigartiglio@assonuoto.it</v>
      </c>
      <c r="F6" s="27"/>
    </row>
    <row r="7" spans="1:6" x14ac:dyDescent="0.2">
      <c r="A7" s="33" t="s">
        <v>417</v>
      </c>
      <c r="B7" s="34" t="s">
        <v>418</v>
      </c>
      <c r="C7" s="35" t="s">
        <v>419</v>
      </c>
      <c r="D7" s="36" t="s">
        <v>420</v>
      </c>
      <c r="E7" s="37" t="str">
        <f>HYPERLINK("mailto:info@amatorinuotofollonica.it","info@amatorinuotofollonica.it")</f>
        <v>info@amatorinuotofollonica.it</v>
      </c>
      <c r="F7" s="27"/>
    </row>
    <row r="8" spans="1:6" x14ac:dyDescent="0.2">
      <c r="A8" s="33" t="s">
        <v>421</v>
      </c>
      <c r="B8" s="34" t="s">
        <v>422</v>
      </c>
      <c r="C8" s="35" t="s">
        <v>423</v>
      </c>
      <c r="D8" s="36">
        <v>3338097670</v>
      </c>
      <c r="E8" s="37" t="str">
        <f>HYPERLINK("mailto:argentarionuoto@tiscali.it","argentarionuoto@tiscali.it")</f>
        <v>argentarionuoto@tiscali.it</v>
      </c>
      <c r="F8" s="27"/>
    </row>
    <row r="9" spans="1:6" x14ac:dyDescent="0.2">
      <c r="A9" s="33" t="s">
        <v>426</v>
      </c>
      <c r="B9" s="34" t="s">
        <v>428</v>
      </c>
      <c r="C9" s="35" t="s">
        <v>430</v>
      </c>
      <c r="D9" s="36" t="s">
        <v>431</v>
      </c>
      <c r="E9" s="37" t="str">
        <f>HYPERLINK("mailto:n.romanini@alice.it","n.romanini@alice.it")</f>
        <v>n.romanini@alice.it</v>
      </c>
      <c r="F9" s="27"/>
    </row>
    <row r="10" spans="1:6" x14ac:dyDescent="0.2">
      <c r="A10" s="33" t="s">
        <v>432</v>
      </c>
      <c r="B10" s="34" t="s">
        <v>433</v>
      </c>
      <c r="C10" s="35" t="s">
        <v>434</v>
      </c>
      <c r="D10" s="36" t="s">
        <v>435</v>
      </c>
      <c r="E10" s="37" t="str">
        <f>HYPERLINK("mailto:libertas1974@gmail.com","libertas1974@gmail.com")</f>
        <v>libertas1974@gmail.com</v>
      </c>
      <c r="F10" s="27"/>
    </row>
    <row r="11" spans="1:6" x14ac:dyDescent="0.2">
      <c r="A11" s="33" t="s">
        <v>220</v>
      </c>
      <c r="B11" s="34" t="s">
        <v>437</v>
      </c>
      <c r="C11" s="35" t="s">
        <v>438</v>
      </c>
      <c r="D11" s="36" t="s">
        <v>440</v>
      </c>
      <c r="E11" s="37" t="str">
        <f>HYPERLINK("mailto:cnmassese@cnmassese-tirrenicanuoto.it","cnmassese@cnmassese-tirrenicanuoto.it")</f>
        <v>cnmassese@cnmassese-tirrenicanuoto.it</v>
      </c>
      <c r="F11" s="27"/>
    </row>
    <row r="12" spans="1:6" x14ac:dyDescent="0.2">
      <c r="A12" s="33" t="s">
        <v>18</v>
      </c>
      <c r="B12" s="34" t="s">
        <v>442</v>
      </c>
      <c r="C12" s="35" t="s">
        <v>443</v>
      </c>
      <c r="D12" s="36" t="s">
        <v>444</v>
      </c>
      <c r="E12" s="37" t="str">
        <f>HYPERLINK("mailto:dlfnuotolivorno@virgilio.it","dlfnuotolivorno@virgilio.it")</f>
        <v>dlfnuotolivorno@virgilio.it</v>
      </c>
      <c r="F12" s="27"/>
    </row>
    <row r="13" spans="1:6" x14ac:dyDescent="0.2">
      <c r="A13" s="33" t="s">
        <v>445</v>
      </c>
      <c r="B13" s="34" t="s">
        <v>446</v>
      </c>
      <c r="C13" s="35" t="s">
        <v>447</v>
      </c>
      <c r="D13" s="36" t="s">
        <v>448</v>
      </c>
      <c r="E13" s="37" t="str">
        <f>HYPERLINK("mailto:etruria.pallanuoto@gmail.com","etruria.pallanuoto@gmail.com")</f>
        <v>etruria.pallanuoto@gmail.com</v>
      </c>
      <c r="F13" s="27"/>
    </row>
    <row r="14" spans="1:6" x14ac:dyDescent="0.2">
      <c r="A14" s="33" t="s">
        <v>308</v>
      </c>
      <c r="B14" s="34" t="s">
        <v>449</v>
      </c>
      <c r="C14" s="35" t="s">
        <v>450</v>
      </c>
      <c r="D14" s="36" t="s">
        <v>451</v>
      </c>
      <c r="E14" s="37" t="str">
        <f>HYPERLINK("mailto:gymnicclubnuoto@federnuoto.it","gymnicclubnuoto@federnuoto.it")</f>
        <v>gymnicclubnuoto@federnuoto.it</v>
      </c>
      <c r="F14" s="27"/>
    </row>
    <row r="15" spans="1:6" x14ac:dyDescent="0.2">
      <c r="A15" s="33" t="s">
        <v>454</v>
      </c>
      <c r="B15" s="34" t="s">
        <v>456</v>
      </c>
      <c r="C15" s="35" t="s">
        <v>458</v>
      </c>
      <c r="D15" s="36" t="s">
        <v>459</v>
      </c>
      <c r="E15" s="37" t="str">
        <f>HYPERLINK("mailto:nuotogavorranomassa@federnuoto.it","nuotogavorranomassa@federnuoto.it")</f>
        <v>nuotogavorranomassa@federnuoto.it</v>
      </c>
      <c r="F15" s="27"/>
    </row>
    <row r="16" spans="1:6" x14ac:dyDescent="0.2">
      <c r="A16" s="33" t="s">
        <v>220</v>
      </c>
      <c r="B16" s="34" t="s">
        <v>464</v>
      </c>
      <c r="C16" s="35" t="s">
        <v>466</v>
      </c>
      <c r="D16" s="36" t="s">
        <v>468</v>
      </c>
      <c r="E16" s="37" t="str">
        <f>HYPERLINK("mailto:nuotoclubapuania@virgilio.it","nuotoclubapuania@virgilio.it")</f>
        <v>nuotoclubapuania@virgilio.it</v>
      </c>
      <c r="F16" s="27"/>
    </row>
    <row r="17" spans="1:6" x14ac:dyDescent="0.2">
      <c r="A17" s="33" t="s">
        <v>400</v>
      </c>
      <c r="B17" s="34" t="s">
        <v>480</v>
      </c>
      <c r="C17" s="35" t="s">
        <v>482</v>
      </c>
      <c r="D17" s="36" t="s">
        <v>484</v>
      </c>
      <c r="E17" s="37" t="str">
        <f>HYPERLINK("mailto:pallanuotobenfica@tiscalinet.it","pallanuotobenfica@tiscalinet.it")</f>
        <v>pallanuotobenfica@tiscalinet.it</v>
      </c>
      <c r="F17" s="27"/>
    </row>
    <row r="18" spans="1:6" x14ac:dyDescent="0.2">
      <c r="A18" s="33" t="s">
        <v>491</v>
      </c>
      <c r="B18" s="34" t="s">
        <v>492</v>
      </c>
      <c r="C18" s="35" t="s">
        <v>493</v>
      </c>
      <c r="D18" s="36" t="s">
        <v>494</v>
      </c>
      <c r="E18" s="37" t="str">
        <f>HYPERLINK("mailto:agonistica.nuoto@email.it","agonistica.nuoto@email.it")</f>
        <v>agonistica.nuoto@email.it</v>
      </c>
      <c r="F18" s="27"/>
    </row>
    <row r="19" spans="1:6" x14ac:dyDescent="0.2">
      <c r="A19" s="33" t="s">
        <v>497</v>
      </c>
      <c r="B19" s="34" t="s">
        <v>498</v>
      </c>
      <c r="C19" s="35" t="s">
        <v>499</v>
      </c>
      <c r="D19" s="36" t="s">
        <v>500</v>
      </c>
      <c r="E19" s="37" t="str">
        <f>HYPERLINK("mailto:asbluwater@libero.it","asbluwater@libero.it")</f>
        <v>asbluwater@libero.it</v>
      </c>
      <c r="F19" s="27"/>
    </row>
    <row r="20" spans="1:6" x14ac:dyDescent="0.2">
      <c r="A20" s="33" t="s">
        <v>501</v>
      </c>
      <c r="B20" s="34" t="s">
        <v>502</v>
      </c>
      <c r="C20" s="35" t="s">
        <v>503</v>
      </c>
      <c r="D20" s="36" t="s">
        <v>504</v>
      </c>
      <c r="E20" s="37" t="str">
        <f>HYPERLINK("mailto:club.nautico@tin.it","club.nautico@tin.it")</f>
        <v>club.nautico@tin.it</v>
      </c>
      <c r="F20" s="27"/>
    </row>
    <row r="21" spans="1:6" x14ac:dyDescent="0.2">
      <c r="A21" s="33" t="s">
        <v>251</v>
      </c>
      <c r="B21" s="34" t="s">
        <v>505</v>
      </c>
      <c r="C21" s="35" t="s">
        <v>506</v>
      </c>
      <c r="D21" s="36" t="s">
        <v>507</v>
      </c>
      <c r="E21" s="37" t="str">
        <f>HYPERLINK("mailto:segreteria@asdnuotocecina.it","segreteria@asdnuotocecina.it")</f>
        <v>segreteria@asdnuotocecina.it</v>
      </c>
      <c r="F21" s="27"/>
    </row>
    <row r="22" spans="1:6" x14ac:dyDescent="0.2">
      <c r="A22" s="33" t="s">
        <v>432</v>
      </c>
      <c r="B22" s="34" t="s">
        <v>508</v>
      </c>
      <c r="C22" s="35" t="s">
        <v>509</v>
      </c>
      <c r="D22" s="36">
        <v>3384349827</v>
      </c>
      <c r="E22" s="37" t="str">
        <f>HYPERLINK("mailto:valecocconcelli@hotmail.it","valecocconcelli@hotmail.it")</f>
        <v>valecocconcelli@hotmail.it</v>
      </c>
      <c r="F22" s="27"/>
    </row>
    <row r="23" spans="1:6" x14ac:dyDescent="0.2">
      <c r="A23" s="33" t="s">
        <v>18</v>
      </c>
      <c r="B23" s="34" t="s">
        <v>510</v>
      </c>
      <c r="C23" s="35" t="s">
        <v>511</v>
      </c>
      <c r="D23" s="36" t="s">
        <v>512</v>
      </c>
      <c r="E23" s="37" t="str">
        <f>HYPERLINK("mailto:carlochelli@htmail.it","carlochelli@htmail.it")</f>
        <v>carlochelli@htmail.it</v>
      </c>
      <c r="F23" s="27"/>
    </row>
    <row r="24" spans="1:6" x14ac:dyDescent="0.2">
      <c r="A24" s="33" t="s">
        <v>445</v>
      </c>
      <c r="B24" s="34" t="s">
        <v>513</v>
      </c>
      <c r="C24" s="35" t="s">
        <v>514</v>
      </c>
      <c r="D24" s="36" t="s">
        <v>515</v>
      </c>
      <c r="E24" s="37" t="str">
        <f>HYPERLINK("mailto:s.camiciottoli@aquatempra.it","s.camiciottoli@aquatempra.it")</f>
        <v>s.camiciottoli@aquatempra.it</v>
      </c>
      <c r="F24" s="27"/>
    </row>
    <row r="25" spans="1:6" x14ac:dyDescent="0.2">
      <c r="A25" s="33" t="s">
        <v>518</v>
      </c>
      <c r="B25" s="34" t="s">
        <v>519</v>
      </c>
      <c r="C25" s="35" t="s">
        <v>521</v>
      </c>
      <c r="D25" s="36" t="s">
        <v>523</v>
      </c>
      <c r="E25" s="37" t="str">
        <f>HYPERLINK("mailto:nuotolagabella@lbero.it","nuotolagabella@lbero.it")</f>
        <v>nuotolagabella@lbero.it</v>
      </c>
      <c r="F25" s="27"/>
    </row>
    <row r="26" spans="1:6" x14ac:dyDescent="0.2">
      <c r="A26" s="33" t="s">
        <v>525</v>
      </c>
      <c r="B26" s="34" t="s">
        <v>526</v>
      </c>
      <c r="C26" s="35" t="s">
        <v>527</v>
      </c>
      <c r="D26" s="36">
        <v>3281154020</v>
      </c>
      <c r="E26" s="37" t="str">
        <f>HYPERLINK("mailto:nuotocapannori@federnuoto.it","nuotocapannori@federnuoto.it")</f>
        <v>nuotocapannori@federnuoto.it</v>
      </c>
      <c r="F26" s="27"/>
    </row>
    <row r="27" spans="1:6" x14ac:dyDescent="0.2">
      <c r="A27" s="33" t="s">
        <v>220</v>
      </c>
      <c r="B27" s="34" t="s">
        <v>528</v>
      </c>
      <c r="C27" s="35" t="s">
        <v>529</v>
      </c>
      <c r="D27" s="36" t="s">
        <v>530</v>
      </c>
      <c r="E27" s="37" t="str">
        <f>HYPERLINK("mailto:massanuoto@federnuoto.it","massanuoto@federnuoto.it")</f>
        <v>massanuoto@federnuoto.it</v>
      </c>
      <c r="F27" s="27"/>
    </row>
    <row r="28" spans="1:6" x14ac:dyDescent="0.2">
      <c r="A28" s="33" t="s">
        <v>400</v>
      </c>
      <c r="B28" s="34" t="s">
        <v>531</v>
      </c>
      <c r="C28" s="35" t="s">
        <v>532</v>
      </c>
      <c r="D28" s="36" t="s">
        <v>533</v>
      </c>
      <c r="E28" s="37" t="str">
        <f>HYPERLINK("mailto:info@versilianuoto.it","info@versilianuoto.it")</f>
        <v>info@versilianuoto.it</v>
      </c>
      <c r="F28" s="27"/>
    </row>
    <row r="29" spans="1:6" x14ac:dyDescent="0.2">
      <c r="A29" s="33" t="s">
        <v>220</v>
      </c>
      <c r="B29" s="34" t="s">
        <v>534</v>
      </c>
      <c r="C29" s="35" t="s">
        <v>535</v>
      </c>
      <c r="D29" s="36" t="s">
        <v>536</v>
      </c>
      <c r="E29" s="37" t="str">
        <f>HYPERLINK("mailto:info@butterflynuoto.it","info@butterflynuoto.it")</f>
        <v>info@butterflynuoto.it</v>
      </c>
      <c r="F29" s="27"/>
    </row>
    <row r="30" spans="1:6" x14ac:dyDescent="0.2">
      <c r="A30" s="33" t="s">
        <v>537</v>
      </c>
      <c r="B30" s="34" t="s">
        <v>538</v>
      </c>
      <c r="C30" s="35" t="s">
        <v>540</v>
      </c>
      <c r="D30" s="36" t="s">
        <v>542</v>
      </c>
      <c r="E30" s="37" t="str">
        <f>HYPERLINK("mailto:info@centronuotomontecatini.it","info@centronuotomontecatini.it")</f>
        <v>info@centronuotomontecatini.it</v>
      </c>
      <c r="F30" s="27"/>
    </row>
    <row r="31" spans="1:6" x14ac:dyDescent="0.2">
      <c r="A31" s="33" t="s">
        <v>555</v>
      </c>
      <c r="B31" s="34" t="s">
        <v>556</v>
      </c>
      <c r="C31" s="35" t="s">
        <v>557</v>
      </c>
      <c r="D31" s="36">
        <v>3388376048</v>
      </c>
      <c r="E31" s="37" t="str">
        <f>HYPERLINK("mailto:velathri2003@email.it","velathri2003@email.it")</f>
        <v>velathri2003@email.it</v>
      </c>
      <c r="F31" s="27"/>
    </row>
    <row r="32" spans="1:6" x14ac:dyDescent="0.2">
      <c r="A32" s="33" t="s">
        <v>22</v>
      </c>
      <c r="B32" s="34" t="s">
        <v>570</v>
      </c>
      <c r="C32" s="35" t="s">
        <v>572</v>
      </c>
      <c r="D32" s="36" t="s">
        <v>574</v>
      </c>
      <c r="E32" s="37" t="str">
        <f>HYPERLINK("mailto:info@canottieriarno.it","info@canottieriarno.it")</f>
        <v>info@canottieriarno.it</v>
      </c>
      <c r="F32" s="27"/>
    </row>
    <row r="33" spans="1:6" x14ac:dyDescent="0.2">
      <c r="A33" s="33" t="s">
        <v>585</v>
      </c>
      <c r="B33" s="34" t="s">
        <v>586</v>
      </c>
      <c r="C33" s="35" t="s">
        <v>587</v>
      </c>
      <c r="D33" s="36" t="s">
        <v>588</v>
      </c>
      <c r="E33" s="37" t="str">
        <f>HYPERLINK("mailto:marcomoni57@alice.it","marcomoni57@alice.it")</f>
        <v>marcomoni57@alice.it</v>
      </c>
      <c r="F33" s="27"/>
    </row>
    <row r="34" spans="1:6" x14ac:dyDescent="0.2">
      <c r="A34" s="33" t="s">
        <v>589</v>
      </c>
      <c r="B34" s="34" t="s">
        <v>590</v>
      </c>
      <c r="C34" s="35" t="s">
        <v>591</v>
      </c>
      <c r="D34" s="36" t="s">
        <v>592</v>
      </c>
      <c r="E34" s="37" t="str">
        <f>HYPERLINK("mailto:giorgiosgherri@yhoo.it","giorgiosgherri@yhoo.it")</f>
        <v>giorgiosgherri@yhoo.it</v>
      </c>
      <c r="F34" s="27"/>
    </row>
    <row r="35" spans="1:6" x14ac:dyDescent="0.2">
      <c r="A35" s="33" t="s">
        <v>593</v>
      </c>
      <c r="B35" s="34" t="s">
        <v>594</v>
      </c>
      <c r="C35" s="35" t="s">
        <v>595</v>
      </c>
      <c r="D35" s="36" t="s">
        <v>596</v>
      </c>
      <c r="E35" s="37" t="str">
        <f>HYPERLINK("mailto:massarosanuoto@virgilio.it","massarosanuoto@virgilio.it")</f>
        <v>massarosanuoto@virgilio.it</v>
      </c>
      <c r="F35" s="27"/>
    </row>
    <row r="36" spans="1:6" x14ac:dyDescent="0.2">
      <c r="A36" s="33" t="s">
        <v>18</v>
      </c>
      <c r="B36" s="34" t="s">
        <v>607</v>
      </c>
      <c r="C36" s="35" t="s">
        <v>608</v>
      </c>
      <c r="D36" s="36" t="s">
        <v>609</v>
      </c>
      <c r="E36" s="37" t="str">
        <f>HYPERLINK("mailto:nuotolivorno@htmail.it","nuotolivorno@htmail.it")</f>
        <v>nuotolivorno@htmail.it</v>
      </c>
      <c r="F36" s="27"/>
    </row>
    <row r="37" spans="1:6" x14ac:dyDescent="0.2">
      <c r="A37" s="33" t="s">
        <v>400</v>
      </c>
      <c r="B37" s="34" t="s">
        <v>622</v>
      </c>
      <c r="C37" s="35" t="s">
        <v>624</v>
      </c>
      <c r="D37" s="36" t="s">
        <v>626</v>
      </c>
      <c r="E37" s="37" t="str">
        <f>HYPERLINK("mailto:nuotoviareggio@federnuoto.it","nuotoviareggio@federnuoto.it")</f>
        <v>nuotoviareggio@federnuoto.it</v>
      </c>
      <c r="F37" s="27"/>
    </row>
    <row r="38" spans="1:6" x14ac:dyDescent="0.2">
      <c r="A38" s="33" t="s">
        <v>18</v>
      </c>
      <c r="B38" s="34" t="s">
        <v>638</v>
      </c>
      <c r="C38" s="35" t="s">
        <v>640</v>
      </c>
      <c r="D38" s="36" t="s">
        <v>641</v>
      </c>
      <c r="E38" s="37" t="str">
        <f>HYPERLINK("mailto:pallanuotolivorno@tiscali.it","pallanuotolivorno@tiscali.it")</f>
        <v>pallanuotolivorno@tiscali.it</v>
      </c>
      <c r="F38" s="27"/>
    </row>
    <row r="39" spans="1:6" x14ac:dyDescent="0.2">
      <c r="A39" s="33" t="s">
        <v>642</v>
      </c>
      <c r="B39" s="34" t="s">
        <v>643</v>
      </c>
      <c r="C39" s="35" t="s">
        <v>644</v>
      </c>
      <c r="D39" s="36" t="s">
        <v>645</v>
      </c>
      <c r="E39" s="37" t="str">
        <f>HYPERLINK("mailto:info@pianetasport.eu","info@pianetasport.eu")</f>
        <v>info@pianetasport.eu</v>
      </c>
      <c r="F39" s="27"/>
    </row>
    <row r="40" spans="1:6" x14ac:dyDescent="0.2">
      <c r="A40" s="33" t="s">
        <v>648</v>
      </c>
      <c r="B40" s="34" t="s">
        <v>650</v>
      </c>
      <c r="C40" s="35" t="s">
        <v>651</v>
      </c>
      <c r="D40" s="36" t="s">
        <v>652</v>
      </c>
      <c r="E40" s="37" t="str">
        <f>HYPERLINK("mailto:nuotopiombino@nuotopiombino.it","nuotopiombino@nuotopiombino.it")</f>
        <v>nuotopiombino@nuotopiombino.it</v>
      </c>
      <c r="F40" s="27"/>
    </row>
    <row r="41" spans="1:6" x14ac:dyDescent="0.2">
      <c r="A41" s="33" t="s">
        <v>589</v>
      </c>
      <c r="B41" s="34" t="s">
        <v>653</v>
      </c>
      <c r="C41" s="35" t="s">
        <v>654</v>
      </c>
      <c r="D41" s="36" t="s">
        <v>655</v>
      </c>
      <c r="E41" s="37" t="str">
        <f>HYPERLINK("mailto:sportivanuotogrosseto@federnuoto.it","sportivanuotogrosseto@federnuoto.it")</f>
        <v>sportivanuotogrosseto@federnuoto.it</v>
      </c>
      <c r="F41" s="27"/>
    </row>
    <row r="42" spans="1:6" x14ac:dyDescent="0.2">
      <c r="A42" s="33" t="s">
        <v>18</v>
      </c>
      <c r="B42" s="34" t="s">
        <v>656</v>
      </c>
      <c r="C42" s="35" t="s">
        <v>657</v>
      </c>
      <c r="D42" s="36">
        <v>3381501006</v>
      </c>
      <c r="E42" s="37" t="str">
        <f>HYPERLINK("mailto:rocchi@gmail.com","rocchi@gmail.com")</f>
        <v>rocchi@gmail.com</v>
      </c>
      <c r="F42" s="27"/>
    </row>
    <row r="43" spans="1:6" x14ac:dyDescent="0.2">
      <c r="A43" s="33" t="s">
        <v>445</v>
      </c>
      <c r="B43" s="34" t="s">
        <v>658</v>
      </c>
      <c r="C43" s="35" t="s">
        <v>659</v>
      </c>
      <c r="D43" s="36" t="s">
        <v>660</v>
      </c>
      <c r="E43" s="37" t="str">
        <f>HYPERLINK("mailto:teamnuototoscana@libero.it","teamnuototoscana@libero.it")</f>
        <v>teamnuototoscana@libero.it</v>
      </c>
      <c r="F43" s="27"/>
    </row>
    <row r="44" spans="1:6" x14ac:dyDescent="0.2">
      <c r="A44" s="33" t="s">
        <v>661</v>
      </c>
      <c r="B44" s="34" t="s">
        <v>662</v>
      </c>
      <c r="C44" s="35" t="s">
        <v>663</v>
      </c>
      <c r="D44" s="36" t="s">
        <v>664</v>
      </c>
      <c r="E44" s="37" t="str">
        <f>HYPERLINK("mailto:info@teseotesei.it","info@teseotesei.it")</f>
        <v>info@teseotesei.it</v>
      </c>
      <c r="F44" s="27"/>
    </row>
    <row r="45" spans="1:6" x14ac:dyDescent="0.2">
      <c r="A45" s="33" t="s">
        <v>400</v>
      </c>
      <c r="B45" s="34" t="s">
        <v>665</v>
      </c>
      <c r="C45" s="35" t="s">
        <v>404</v>
      </c>
      <c r="D45" s="36" t="s">
        <v>626</v>
      </c>
      <c r="E45" s="37" t="str">
        <f>HYPERLINK("mailto:tirrenicanuoto@assonuoto.it","tirrenicanuoto@assonuoto.it")</f>
        <v>tirrenicanuoto@assonuoto.it</v>
      </c>
      <c r="F45" s="27"/>
    </row>
    <row r="46" spans="1:6" x14ac:dyDescent="0.2">
      <c r="A46" s="33" t="s">
        <v>768</v>
      </c>
      <c r="B46" s="34" t="s">
        <v>769</v>
      </c>
      <c r="C46" s="35" t="s">
        <v>770</v>
      </c>
      <c r="D46" s="36" t="s">
        <v>771</v>
      </c>
      <c r="E46" s="62" t="s">
        <v>772</v>
      </c>
      <c r="F46" s="5"/>
    </row>
    <row r="47" spans="1:6" ht="12.75" customHeight="1" x14ac:dyDescent="0.2">
      <c r="A47" t="s">
        <v>921</v>
      </c>
      <c r="B47" t="s">
        <v>920</v>
      </c>
      <c r="C47" t="s">
        <v>922</v>
      </c>
      <c r="D47" t="s">
        <v>923</v>
      </c>
      <c r="E47" s="60" t="s">
        <v>924</v>
      </c>
    </row>
    <row r="48" spans="1:6" ht="12.75" customHeight="1" x14ac:dyDescent="0.2">
      <c r="A48" t="s">
        <v>672</v>
      </c>
      <c r="B48" t="s">
        <v>936</v>
      </c>
      <c r="C48" t="s">
        <v>672</v>
      </c>
      <c r="D48" t="s">
        <v>937</v>
      </c>
      <c r="E48" s="60" t="s">
        <v>938</v>
      </c>
    </row>
  </sheetData>
  <mergeCells count="1">
    <mergeCell ref="A1:E1"/>
  </mergeCells>
  <hyperlinks>
    <hyperlink ref="E3" r:id="rId1" display="mailto:palestra.piramide@tin.it"/>
    <hyperlink ref="E4" r:id="rId2" display="mailto:cnlcircolonuotolucca@tiscali.it"/>
    <hyperlink ref="E5" r:id="rId3" display="mailto:nuotouisp2003@libero.it"/>
    <hyperlink ref="E6" r:id="rId4" display="mailto:meetigartiglio@assonuoto.it"/>
    <hyperlink ref="E7" r:id="rId5" display="mailto:info@amatorinuotofollonica.it"/>
    <hyperlink ref="E8" r:id="rId6" display="mailto:argentarionuoto@tiscali.it"/>
    <hyperlink ref="E9" r:id="rId7" display="mailto:n.romanini@alice.it"/>
    <hyperlink ref="E10" r:id="rId8" display="mailto:libertas1974@gmail.com"/>
    <hyperlink ref="E11" r:id="rId9" display="mailto:cnmassese@cnmassese-tirrenicanuoto.it"/>
    <hyperlink ref="E12" r:id="rId10" display="mailto:dlfnuotolivorno@virgilio.it"/>
    <hyperlink ref="E13" r:id="rId11" display="mailto:etruria.pallanuoto@gmail.com"/>
    <hyperlink ref="E14" r:id="rId12" display="mailto:gymnicclubnuoto@federnuoto.it"/>
    <hyperlink ref="E15" r:id="rId13" display="mailto:nuotogavorranomassa@federnuoto.it"/>
    <hyperlink ref="E16" r:id="rId14" display="mailto:nuotoclubapuania@virgilio.it"/>
    <hyperlink ref="E17" r:id="rId15" display="mailto:pallanuotobenfica@tiscalinet.it"/>
    <hyperlink ref="E18" r:id="rId16" display="mailto:agonistica.nuoto@email.it"/>
    <hyperlink ref="E19" r:id="rId17" display="mailto:asbluwater@libero.it"/>
    <hyperlink ref="E20" r:id="rId18" display="mailto:club.nautico@tin.it"/>
    <hyperlink ref="E21" r:id="rId19" display="mailto:segreteria@asdnuotocecina.it"/>
    <hyperlink ref="E22" r:id="rId20" display="mailto:valecocconcelli@hotmail.it"/>
    <hyperlink ref="E23" r:id="rId21" display="mailto:carlochelli@htmail.it"/>
    <hyperlink ref="E24" r:id="rId22" display="mailto:s.camiciottoli@aquatempra.it"/>
    <hyperlink ref="E25" r:id="rId23" display="mailto:nuotolagabella@lbero.it"/>
    <hyperlink ref="E26" r:id="rId24" display="mailto:nuotocapannori@federnuoto.it"/>
    <hyperlink ref="E27" r:id="rId25" display="mailto:massanuoto@federnuoto.it"/>
    <hyperlink ref="E28" r:id="rId26" display="mailto:info@versilianuoto.it"/>
    <hyperlink ref="E29" r:id="rId27" display="mailto:info@butterflynuoto.it"/>
    <hyperlink ref="E30" r:id="rId28" display="mailto:info@centronuotomontecatini.it"/>
    <hyperlink ref="E31" r:id="rId29" display="mailto:velathri2003@email.it"/>
    <hyperlink ref="E32" r:id="rId30" display="mailto:info@canottieriarno.it"/>
    <hyperlink ref="E33" r:id="rId31" display="mailto:marcomoni57@alice.it"/>
    <hyperlink ref="E34" r:id="rId32" display="mailto:giorgiosgherri@yhoo.it"/>
    <hyperlink ref="E35" r:id="rId33" display="mailto:massarosanuoto@virgilio.it"/>
    <hyperlink ref="E36" r:id="rId34" display="mailto:nuotolivorno@htmail.it"/>
    <hyperlink ref="E37" r:id="rId35" display="mailto:nuotoviareggio@federnuoto.it"/>
    <hyperlink ref="E38" r:id="rId36" display="mailto:pallanuotolivorno@tiscali.it"/>
    <hyperlink ref="E39" r:id="rId37" display="mailto:info@pianetasport.eu"/>
    <hyperlink ref="E40" r:id="rId38" display="mailto:nuotopiombino@nuotopiombino.it"/>
    <hyperlink ref="E41" r:id="rId39" display="mailto:sportivanuotogrosseto@federnuoto.it"/>
    <hyperlink ref="E42" r:id="rId40" display="mailto:rocchi@gmail.com"/>
    <hyperlink ref="E43" r:id="rId41" display="mailto:teamnuototoscana@libero.it"/>
    <hyperlink ref="E44" r:id="rId42" display="mailto:info@teseotesei.it"/>
    <hyperlink ref="E45" r:id="rId43" display="mailto:tirrenicanuoto@assonuoto.it"/>
    <hyperlink ref="E46" r:id="rId44"/>
    <hyperlink ref="E47" r:id="rId45"/>
    <hyperlink ref="E48" r:id="rId4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6" sqref="B16"/>
    </sheetView>
  </sheetViews>
  <sheetFormatPr defaultColWidth="14.42578125" defaultRowHeight="12.75" customHeight="1" x14ac:dyDescent="0.2"/>
  <cols>
    <col min="1" max="1" width="29.7109375" customWidth="1"/>
    <col min="2" max="2" width="29.42578125" customWidth="1"/>
    <col min="3" max="3" width="16.85546875" customWidth="1"/>
    <col min="4" max="4" width="20" customWidth="1"/>
    <col min="5" max="5" width="32.140625" customWidth="1"/>
    <col min="6" max="6" width="37.7109375" customWidth="1"/>
  </cols>
  <sheetData>
    <row r="1" spans="1:6" ht="33.75" customHeight="1" x14ac:dyDescent="0.2">
      <c r="A1" s="82" t="s">
        <v>11</v>
      </c>
      <c r="B1" s="79"/>
      <c r="C1" s="79"/>
      <c r="D1" s="79"/>
      <c r="E1" s="79"/>
      <c r="F1" s="80"/>
    </row>
    <row r="2" spans="1:6" ht="18.75" customHeight="1" x14ac:dyDescent="0.3">
      <c r="A2" s="3" t="s">
        <v>1</v>
      </c>
      <c r="B2" s="3" t="s">
        <v>2</v>
      </c>
      <c r="C2" s="3" t="s">
        <v>3</v>
      </c>
      <c r="D2" s="1" t="s">
        <v>5</v>
      </c>
      <c r="E2" s="1" t="s">
        <v>6</v>
      </c>
      <c r="F2" s="3" t="s">
        <v>13</v>
      </c>
    </row>
    <row r="3" spans="1:6" ht="75" customHeight="1" x14ac:dyDescent="0.2">
      <c r="A3" s="9" t="s">
        <v>237</v>
      </c>
      <c r="B3" s="20" t="s">
        <v>238</v>
      </c>
      <c r="C3" s="20" t="s">
        <v>239</v>
      </c>
      <c r="D3" s="21" t="s">
        <v>240</v>
      </c>
      <c r="E3" s="24"/>
      <c r="F3" s="20" t="s">
        <v>241</v>
      </c>
    </row>
    <row r="4" spans="1:6" ht="120" customHeight="1" x14ac:dyDescent="0.2">
      <c r="A4" s="9" t="s">
        <v>242</v>
      </c>
      <c r="B4" s="20" t="s">
        <v>243</v>
      </c>
      <c r="C4" s="20" t="s">
        <v>239</v>
      </c>
      <c r="D4" s="21" t="s">
        <v>244</v>
      </c>
      <c r="E4" s="23" t="str">
        <f>HYPERLINK("mailto:info@palestrastayfit.it","info@palestrastayfit.it")</f>
        <v>info@palestrastayfit.it</v>
      </c>
      <c r="F4" s="20" t="s">
        <v>247</v>
      </c>
    </row>
    <row r="5" spans="1:6" ht="15" customHeight="1" x14ac:dyDescent="0.2">
      <c r="A5" s="9" t="s">
        <v>248</v>
      </c>
      <c r="B5" s="20" t="s">
        <v>249</v>
      </c>
      <c r="C5" s="20" t="s">
        <v>239</v>
      </c>
      <c r="D5" s="38"/>
      <c r="E5" s="39" t="s">
        <v>402</v>
      </c>
      <c r="F5" s="40"/>
    </row>
    <row r="6" spans="1:6" ht="15" customHeight="1" x14ac:dyDescent="0.2">
      <c r="A6" s="9" t="s">
        <v>424</v>
      </c>
      <c r="B6" s="20" t="s">
        <v>425</v>
      </c>
      <c r="C6" s="20" t="s">
        <v>427</v>
      </c>
      <c r="D6" s="20" t="s">
        <v>429</v>
      </c>
      <c r="E6" s="42"/>
      <c r="F6" s="40"/>
    </row>
    <row r="7" spans="1:6" ht="15" customHeight="1" x14ac:dyDescent="0.2">
      <c r="A7" s="40" t="s">
        <v>763</v>
      </c>
      <c r="B7" s="46" t="s">
        <v>764</v>
      </c>
      <c r="C7" s="46" t="s">
        <v>765</v>
      </c>
      <c r="D7" s="66" t="s">
        <v>766</v>
      </c>
      <c r="E7" s="58" t="s">
        <v>762</v>
      </c>
      <c r="F7" s="46" t="s">
        <v>767</v>
      </c>
    </row>
    <row r="8" spans="1:6" ht="15" customHeight="1" x14ac:dyDescent="0.2">
      <c r="A8" s="40" t="s">
        <v>810</v>
      </c>
      <c r="B8" s="46" t="s">
        <v>811</v>
      </c>
      <c r="C8" s="46" t="s">
        <v>220</v>
      </c>
      <c r="D8" s="46" t="s">
        <v>812</v>
      </c>
      <c r="E8" s="58" t="s">
        <v>813</v>
      </c>
      <c r="F8" s="46" t="s">
        <v>814</v>
      </c>
    </row>
    <row r="9" spans="1:6" ht="75" x14ac:dyDescent="0.2">
      <c r="A9" s="40" t="s">
        <v>838</v>
      </c>
      <c r="B9" s="46" t="s">
        <v>839</v>
      </c>
      <c r="C9" s="46" t="s">
        <v>220</v>
      </c>
      <c r="D9" s="46" t="s">
        <v>840</v>
      </c>
      <c r="E9" s="58" t="s">
        <v>841</v>
      </c>
      <c r="F9" s="46" t="s">
        <v>842</v>
      </c>
    </row>
    <row r="10" spans="1:6" ht="15" customHeight="1" x14ac:dyDescent="0.2">
      <c r="A10" s="45" t="s">
        <v>853</v>
      </c>
      <c r="B10" s="46" t="s">
        <v>501</v>
      </c>
      <c r="D10" s="75" t="s">
        <v>854</v>
      </c>
      <c r="E10" s="60" t="s">
        <v>855</v>
      </c>
      <c r="F10" s="46" t="s">
        <v>858</v>
      </c>
    </row>
    <row r="11" spans="1:6" ht="15" customHeight="1" x14ac:dyDescent="0.25">
      <c r="A11" s="50"/>
      <c r="B11" s="50"/>
      <c r="C11" s="50"/>
      <c r="D11" s="50"/>
      <c r="E11" s="50"/>
      <c r="F11" s="50"/>
    </row>
    <row r="12" spans="1:6" ht="15" customHeight="1" x14ac:dyDescent="0.25">
      <c r="A12" s="51"/>
      <c r="B12" s="51"/>
      <c r="C12" s="51"/>
      <c r="D12" s="51"/>
      <c r="E12" s="51"/>
      <c r="F12" s="51"/>
    </row>
    <row r="13" spans="1:6" ht="15" customHeight="1" x14ac:dyDescent="0.25">
      <c r="A13" s="51"/>
      <c r="B13" s="51"/>
      <c r="C13" s="51"/>
      <c r="D13" s="51"/>
      <c r="E13" s="51"/>
      <c r="F13" s="51"/>
    </row>
    <row r="14" spans="1:6" ht="15" customHeight="1" x14ac:dyDescent="0.25">
      <c r="A14" s="51"/>
      <c r="B14" s="51"/>
      <c r="C14" s="51"/>
      <c r="D14" s="51"/>
      <c r="E14" s="51"/>
      <c r="F14" s="51"/>
    </row>
    <row r="15" spans="1:6" ht="15" customHeight="1" x14ac:dyDescent="0.25">
      <c r="A15" s="51"/>
      <c r="B15" s="51"/>
      <c r="C15" s="51"/>
      <c r="D15" s="51"/>
      <c r="E15" s="51"/>
      <c r="F15" s="51"/>
    </row>
    <row r="16" spans="1:6" ht="15" customHeight="1" x14ac:dyDescent="0.25">
      <c r="A16" s="51"/>
      <c r="B16" s="51"/>
      <c r="C16" s="51"/>
      <c r="D16" s="51"/>
      <c r="E16" s="51"/>
      <c r="F16" s="51"/>
    </row>
    <row r="17" spans="1:6" ht="15" customHeight="1" x14ac:dyDescent="0.25">
      <c r="A17" s="51"/>
      <c r="B17" s="51"/>
      <c r="C17" s="51"/>
      <c r="D17" s="51"/>
      <c r="E17" s="51"/>
      <c r="F17" s="51"/>
    </row>
    <row r="18" spans="1:6" ht="15" customHeight="1" x14ac:dyDescent="0.25">
      <c r="A18" s="51"/>
      <c r="B18" s="51"/>
      <c r="C18" s="51"/>
      <c r="D18" s="51"/>
      <c r="E18" s="51"/>
      <c r="F18" s="51"/>
    </row>
    <row r="19" spans="1:6" ht="15" customHeight="1" x14ac:dyDescent="0.25">
      <c r="A19" s="51"/>
      <c r="B19" s="51"/>
      <c r="C19" s="51"/>
      <c r="D19" s="51"/>
      <c r="E19" s="51"/>
      <c r="F19" s="51"/>
    </row>
  </sheetData>
  <mergeCells count="1">
    <mergeCell ref="A1:F1"/>
  </mergeCells>
  <hyperlinks>
    <hyperlink ref="E4" r:id="rId1" display="mailto:info@palestrastayfit.it"/>
    <hyperlink ref="E7" r:id="rId2"/>
    <hyperlink ref="E8" r:id="rId3"/>
    <hyperlink ref="E9" r:id="rId4"/>
    <hyperlink ref="E10"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CNA</vt:lpstr>
      <vt:lpstr>CONI</vt:lpstr>
      <vt:lpstr>FIPAV</vt:lpstr>
      <vt:lpstr>ASI</vt:lpstr>
      <vt:lpstr>FIDAL</vt:lpstr>
      <vt:lpstr>CSI</vt:lpstr>
      <vt:lpstr>FIT</vt:lpstr>
      <vt:lpstr>FIN</vt:lpstr>
      <vt:lpstr>ENDAS</vt:lpstr>
      <vt:lpstr>UISP</vt:lpstr>
      <vt:lpstr>FIGC</vt:lpstr>
      <vt:lpstr>CONFCOM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Giorgi</dc:creator>
  <cp:lastModifiedBy>GUIDO CEI</cp:lastModifiedBy>
  <dcterms:created xsi:type="dcterms:W3CDTF">2015-09-23T06:51:41Z</dcterms:created>
  <dcterms:modified xsi:type="dcterms:W3CDTF">2018-07-12T10:50:17Z</dcterms:modified>
</cp:coreProperties>
</file>